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4"/>
    <sheet state="visible" name="簡易入力モード" sheetId="2" r:id="rId5"/>
    <sheet state="visible" name="詳細入力モード" sheetId="3" r:id="rId6"/>
    <sheet state="visible" name="アクションプラン" sheetId="4" r:id="rId7"/>
    <sheet state="visible" name="サマリー" sheetId="5" r:id="rId8"/>
    <sheet state="visible" name="入力例" sheetId="6" r:id="rId9"/>
    <sheet state="visible" name="環境確認チェック" sheetId="7" r:id="rId10"/>
  </sheets>
  <definedNames/>
  <calcPr/>
  <extLst>
    <ext uri="GoogleSheetsCustomDataVersion2">
      <go:sheetsCustomData xmlns:go="http://customooxmlschemas.google.com/" r:id="rId11" roundtripDataChecksum="1tR3MTuGP3FAheCcezQE3aEHaP6pQOufiij+YZem+vI="/>
    </ext>
  </extLst>
</workbook>
</file>

<file path=xl/sharedStrings.xml><?xml version="1.0" encoding="utf-8"?>
<sst xmlns="http://schemas.openxmlformats.org/spreadsheetml/2006/main" count="639" uniqueCount="422">
  <si>
    <t>業務プロセス分解シート 汎用版</t>
  </si>
  <si>
    <t>Google、Microsoft、その他を含む汎用バージョンのワークシートです。複数のAIツールから選択できます。</t>
  </si>
  <si>
    <t>━━━━━━━━━━━━━━━━━━━━━━━━━━━━━━━━━━━━━━━━━━━━━━━━━━━━━━━━━━━━━━━━━━━━━━━━━━━━━━━━</t>
  </si>
  <si>
    <t>【使い方】</t>
  </si>
  <si>
    <t>ステップ1：初心者の方は「簡易入力モード」から（5〜10分）</t>
  </si>
  <si>
    <t xml:space="preserve">  ・最低限の項目（タスク名、頻度、時間、問題点、アイデア）のみ記入</t>
  </si>
  <si>
    <t xml:space="preserve">  ・見本行を参考に、自分の業務を1行ずつ追加</t>
  </si>
  <si>
    <t xml:space="preserve">  ・AI活用アイデアは簡潔に記入してください</t>
  </si>
  <si>
    <t>ステップ2：詳細に分析する場合は「詳細入力モード」を使用（15〜30分）</t>
  </si>
  <si>
    <t xml:space="preserve">  ・現行の全項目に加え、以下を記入します：</t>
  </si>
  <si>
    <t xml:space="preserve">    - AI活用アイデア（使用ツール名を明記）</t>
  </si>
  <si>
    <t xml:space="preserve">    - AI導入による効果（例：30分削減、エラー率50%改善など）</t>
  </si>
  <si>
    <t xml:space="preserve">    - 今すぐ実行するフラグ（◯を付けるとアクションプランに自動反映）</t>
  </si>
  <si>
    <t xml:space="preserve">  ・各評価項目（ルール明確度、データ標準化度など）はプルダウンで選択</t>
  </si>
  <si>
    <t xml:space="preserve">  ・スコアや削減見込みは自動計算されます</t>
  </si>
  <si>
    <t>ステップ3：「アクションプラン」シートで実行計画を立てる</t>
  </si>
  <si>
    <t xml:space="preserve">  ・「詳細入力モード」で「今すぐ実行するフラグ」を◯にした業務が自動抽出されます</t>
  </si>
  <si>
    <t xml:space="preserve">  ・実施内容、期日、KPI、共有方法などを記入して実行計画を具体化</t>
  </si>
  <si>
    <t xml:space="preserve">  ・優先度とステータスで管理</t>
  </si>
  <si>
    <t>ステップ4：「サマリー」シートで全体像を把握</t>
  </si>
  <si>
    <t xml:space="preserve">  ・登録タスク数、AI導入可能業務数、削減見込みなどを自動集計</t>
  </si>
  <si>
    <t xml:space="preserve">  ・ツール別の削減見込み、スコア分布なども可視化</t>
  </si>
  <si>
    <t>【各シートの説明】</t>
  </si>
  <si>
    <t>1. 簡易入力モード</t>
  </si>
  <si>
    <t xml:space="preserve">  ・初心者向け。5〜10分で業務を洗い出せる最低限の構成</t>
  </si>
  <si>
    <t xml:space="preserve">  ・タスク名、頻度/週、時間/件、問題点、AI活用アイデアのみ記入</t>
  </si>
  <si>
    <t xml:space="preserve">  ・1行目の見本行を参考に記入してください（グレー文字は見本です）</t>
  </si>
  <si>
    <t>2. 詳細入力モード</t>
  </si>
  <si>
    <t xml:space="preserve">  ・現行の全項目（25項目）＋新規追加項目（3項目）</t>
  </si>
  <si>
    <t xml:space="preserve">  ・AI代替適性スコア、削減見込みなどが自動計算されます</t>
  </si>
  <si>
    <t xml:space="preserve">  ・プルダウンで評価項目を選択（ルール明確度、データ標準化度など）</t>
  </si>
  <si>
    <t xml:space="preserve">  ・使用可能ツール：Gem, NotebookLM, GAS, Microsoft Copilot, Microsoft 365 AI, Power Automate, ChatGPT, Claude, その他</t>
  </si>
  <si>
    <t xml:space="preserve">  ・「今すぐ実行するフラグ」に◯を付けると、アクションプランに自動反映</t>
  </si>
  <si>
    <t>3. アクションプラン</t>
  </si>
  <si>
    <t xml:space="preserve">  ・実行フラグ（◯）付き業務を自動抽出（詳細入力モードから）</t>
  </si>
  <si>
    <t xml:space="preserve">  ・実施内容、使用ツール、実施期日、KPI、共有方法を記入</t>
  </si>
  <si>
    <t xml:space="preserve">  ・優先度（高/中/低）とステータス（未着手/進行中/完了）で管理</t>
  </si>
  <si>
    <t>4. サマリー</t>
  </si>
  <si>
    <t xml:space="preserve">  ・全シートの集計結果を自動表示</t>
  </si>
  <si>
    <t xml:space="preserve">  ・登録タスク数、AI導入可能業務数、削減見込み時間など</t>
  </si>
  <si>
    <t xml:space="preserve">  ・ツール別削減見込み、スコア分布も表示</t>
  </si>
  <si>
    <t>5. 入力例</t>
  </si>
  <si>
    <t xml:space="preserve">  ・詳細入力モードの見本データが複数行用意されています</t>
  </si>
  <si>
    <t xml:space="preserve">  ・記入時の参考にしてください</t>
  </si>
  <si>
    <t>評価基準の定義</t>
  </si>
  <si>
    <t>【ルール明確度】</t>
  </si>
  <si>
    <t xml:space="preserve">  高：手順書やルールが明確に文書化されている</t>
  </si>
  <si>
    <t xml:space="preserve">  中：一部ルール化されているが、経験が必要な部分がある</t>
  </si>
  <si>
    <t xml:space="preserve">  低：主に暗黙知や経験に依存している</t>
  </si>
  <si>
    <t>【データ標準化度】</t>
  </si>
  <si>
    <t xml:space="preserve">  高：入力データが構造化され、フォーマットが統一されている</t>
  </si>
  <si>
    <t xml:space="preserve">  中：一部構造化されているが、バリエーションがある</t>
  </si>
  <si>
    <t xml:space="preserve">  低：非構造化データが多く、バリエーションが多い</t>
  </si>
  <si>
    <t>【ナレッジ依存度】</t>
  </si>
  <si>
    <t xml:space="preserve">  高：専門知識や経験が必要で、属人的な業務</t>
  </si>
  <si>
    <t xml:space="preserve">  中：ある程度の知識や経験が必要</t>
  </si>
  <si>
    <t xml:space="preserve">  低：標準的な手順で誰でも実行可能</t>
  </si>
  <si>
    <t>【機密度】</t>
  </si>
  <si>
    <t xml:space="preserve">  高：機密情報を扱う業務（個人情報、社外秘など）</t>
  </si>
  <si>
    <t xml:space="preserve">  中：限定的な情報を扱う業務</t>
  </si>
  <si>
    <t xml:space="preserve">  低：一般的な情報のみを扱う業務</t>
  </si>
  <si>
    <t>更新日: 2025-11-02</t>
  </si>
  <si>
    <t>【環境確認チェック】</t>
  </si>
  <si>
    <t>AIツール導入前に必ず確認すべき項目を整理したセクションです。</t>
  </si>
  <si>
    <t>1. 派遣先の利用規定の確認</t>
  </si>
  <si>
    <t xml:space="preserve">   - 利用規約の有無、利用目的の制限、データ取り扱い規定などを確認</t>
  </si>
  <si>
    <t>2. 契約プラン（有償/無償）の確認</t>
  </si>
  <si>
    <t xml:space="preserve">   - プラン種別、利用可能機能、利用制限、課金方式などを確認</t>
  </si>
  <si>
    <t>3. 入力OK/NG情報の整理</t>
  </si>
  <si>
    <t xml:space="preserve">   - 個人情報、機密情報、公開情報など、入力可能な情報を整理</t>
  </si>
  <si>
    <t xml:space="preserve">   - OK/NG判定に基づいて色分け表示</t>
  </si>
  <si>
    <t>4. その他の環境確認事項</t>
  </si>
  <si>
    <t xml:space="preserve">   - ネットワーク環境、ファイアウォール設定、セキュリティ設定などを確認</t>
  </si>
  <si>
    <t>※このセクションは「詳細入力モード」シートの最後に配置されています。</t>
  </si>
  <si>
    <t>【簡易入力モードから詳細入力モードへの自動反映】</t>
  </si>
  <si>
    <t>簡易入力モードに入力したデータは、自動的に詳細入力モードに反映されます：</t>
  </si>
  <si>
    <t>・タスク名 → 詳細入力モードの「タスク」列</t>
  </si>
  <si>
    <t>・頻度/週 → 詳細入力モードの「頻度/週」列</t>
  </si>
  <si>
    <t>・時間/件(分) → 詳細入力モードの「時間/件(分)」列</t>
  </si>
  <si>
    <t>・AI活用アイデア → 詳細入力モードの「AI活用アイデア」列</t>
  </si>
  <si>
    <t>詳細入力モードでは、追加の項目（現状フロー、評価項目など）を入力することで、</t>
  </si>
  <si>
    <t>AI代替適性スコアや削減見込みが自動計算されます。</t>
  </si>
  <si>
    <t>【サンプルデータについて】</t>
  </si>
  <si>
    <t>このシートには、バックオフィス担当者（田中花子、32歳、経理・総務担当、5年目）の</t>
  </si>
  <si>
    <t>実際の業務プロセスを想定したサンプルデータが入力されています。</t>
  </si>
  <si>
    <t>・簡易入力モードと詳細入力モードの両方にデータが入力済み</t>
  </si>
  <si>
    <t>・一部の業務は既にAI導入済み（実削減データあり）</t>
  </si>
  <si>
    <t>・一部の業務は計画中（実削減データなし）</t>
  </si>
  <si>
    <t>・「今すぐ実行するフラグ」が付いている業務はアクションプランに自動反映</t>
  </si>
  <si>
    <t>タスク名</t>
  </si>
  <si>
    <t>頻度/週</t>
  </si>
  <si>
    <t>時間/件(分)</t>
  </si>
  <si>
    <t>現状の問題点</t>
  </si>
  <si>
    <t>月次売上集計</t>
  </si>
  <si>
    <t>複数のExcelファイルから手動で集計するため時間がかかる</t>
  </si>
  <si>
    <t>経費精算書作成</t>
  </si>
  <si>
    <t>領収書の内容を手入力するため時間がかかる</t>
  </si>
  <si>
    <t>週次報告書作成</t>
  </si>
  <si>
    <t>毎週同じフォーマットで作成するため定型作業が多い</t>
  </si>
  <si>
    <t>顧客データ整理</t>
  </si>
  <si>
    <t>複数のシステムからデータを抽出して整理する作業</t>
  </si>
  <si>
    <t>請求書発行</t>
  </si>
  <si>
    <t>ExcelからPDFへの変換とメール送信が手作業</t>
  </si>
  <si>
    <t>在庫データ更新</t>
  </si>
  <si>
    <t>複数のExcelファイルを手動で更新する必要がある</t>
  </si>
  <si>
    <t>会議議事録作成</t>
  </si>
  <si>
    <t>音声を文字起こしして整理するのに時間がかかる</t>
  </si>
  <si>
    <t>メール返信テンプレート作成</t>
  </si>
  <si>
    <t>よく使う返信文を毎回作成している</t>
  </si>
  <si>
    <t>データ入力チェック</t>
  </si>
  <si>
    <t>入力ミスを目視で確認するため時間がかかる</t>
  </si>
  <si>
    <t>月次レポート分析</t>
  </si>
  <si>
    <t>大量のデータを分析してレポートを作成</t>
  </si>
  <si>
    <t>社内稟議書作成</t>
  </si>
  <si>
    <t>稟議書のフォーマットに沿って手動で作成するため時間がかかる</t>
  </si>
  <si>
    <t>契約書チェック</t>
  </si>
  <si>
    <t>契約書の重要項目を目視で確認するため時間がかかる</t>
  </si>
  <si>
    <t>データベース更新</t>
  </si>
  <si>
    <t>複数のデータベースを手動で更新する必要がある</t>
  </si>
  <si>
    <t>月次予算実績比較</t>
  </si>
  <si>
    <t>予算と実績を手動で比較・分析する作業</t>
  </si>
  <si>
    <t>顧客対応履歴整理</t>
  </si>
  <si>
    <t>顧客対応履歴を手動で整理・分類する作業</t>
  </si>
  <si>
    <t>タスク</t>
  </si>
  <si>
    <t>現状フロー(入力→処理→出力)</t>
  </si>
  <si>
    <t>待ち時間/件(分)</t>
  </si>
  <si>
    <t>エラー率(%)</t>
  </si>
  <si>
    <t>ルール明確度(高/中/低)</t>
  </si>
  <si>
    <t>データ標準化度(高/中/低)</t>
  </si>
  <si>
    <t>ナレッジ依存度(高/中/低)</t>
  </si>
  <si>
    <t>機密度(高/中/低)</t>
  </si>
  <si>
    <t>候補手段(Gem/NotebookLM/GAS等)</t>
  </si>
  <si>
    <t>KPI(成功指標)</t>
  </si>
  <si>
    <t>担当</t>
  </si>
  <si>
    <t>開始日</t>
  </si>
  <si>
    <t>評価日</t>
  </si>
  <si>
    <t>Before工数(分/週)</t>
  </si>
  <si>
    <t>After工数(分/週)</t>
  </si>
  <si>
    <t>AI活用アイデア</t>
  </si>
  <si>
    <t>AI導入による効果</t>
  </si>
  <si>
    <t>今すぐ実行するフラグ（◯/空欄）</t>
  </si>
  <si>
    <t>基準工数(分/週)</t>
  </si>
  <si>
    <t>AI代替適性スコア(0-100)</t>
  </si>
  <si>
    <t>推奨手段(自動)</t>
  </si>
  <si>
    <t>代替割合見込み(0〜1)</t>
  </si>
  <si>
    <t>期待工数(分/週)</t>
  </si>
  <si>
    <t>削減見込み(分/週)</t>
  </si>
  <si>
    <t>実削減(分/週)</t>
  </si>
  <si>
    <t>実削減率</t>
  </si>
  <si>
    <t>売上CSV→Excel手集計→グラフ作成→月次レポート</t>
  </si>
  <si>
    <t>高</t>
  </si>
  <si>
    <t>低</t>
  </si>
  <si>
    <t>中</t>
  </si>
  <si>
    <t>Gem</t>
  </si>
  <si>
    <t>月次集計時間を480分→120分に短縮</t>
  </si>
  <si>
    <t>田中</t>
  </si>
  <si>
    <t>2025-09-01</t>
  </si>
  <si>
    <t>2025-10-01</t>
  </si>
  <si>
    <t>月次集計時間を75%削減</t>
  </si>
  <si>
    <t>◯</t>
  </si>
  <si>
    <t>領収書画像→内容手入力→Excel作成→承認</t>
  </si>
  <si>
    <t>Gemini</t>
  </si>
  <si>
    <t>経費精算書作成時間を300分→90分に短縮</t>
  </si>
  <si>
    <t>2025-09-15</t>
  </si>
  <si>
    <t>2025-10-15</t>
  </si>
  <si>
    <t>経費精算書作成時間を70%削減</t>
  </si>
  <si>
    <t>データ収集→Excel作成→グラフ挿入→PDF化</t>
  </si>
  <si>
    <t>週次報告書作成時間を360分→108分に短縮</t>
  </si>
  <si>
    <t>週次報告書作成時間を70%削減</t>
  </si>
  <si>
    <t>複数システム→データ抽出→Excel統合→整理</t>
  </si>
  <si>
    <t>GAS</t>
  </si>
  <si>
    <t>顧客データ整理時間を360分→108分に短縮</t>
  </si>
  <si>
    <t>2025-10-10</t>
  </si>
  <si>
    <t>顧客データ整理時間を70%削減</t>
  </si>
  <si>
    <t>Excelデータ→PDF変換→メール送信→記録</t>
  </si>
  <si>
    <t>Power Automate</t>
  </si>
  <si>
    <t>請求書発行時間を250分→75分に短縮</t>
  </si>
  <si>
    <t>請求書発行時間を70%削減</t>
  </si>
  <si>
    <t>在庫システム→Excelエクスポート→手動更新→反映</t>
  </si>
  <si>
    <t>在庫データ更新時間を200分→60分に短縮</t>
  </si>
  <si>
    <t>2025-10-20</t>
  </si>
  <si>
    <t>在庫データ更新時間を70%削減</t>
  </si>
  <si>
    <t>音声録音→文字起こし→要約→議事録作成</t>
  </si>
  <si>
    <t>NotebookLM</t>
  </si>
  <si>
    <t>議事録作成時間を480分→240分に短縮</t>
  </si>
  <si>
    <t>2025-11-01</t>
  </si>
  <si>
    <t>議事録作成時間を50%削減</t>
  </si>
  <si>
    <t>メール受信→内容確認→返信文作成→送信</t>
  </si>
  <si>
    <t>メール返信時間を150分→60分に短縮</t>
  </si>
  <si>
    <t>2025-11-05</t>
  </si>
  <si>
    <t>メール返信時間を60%削減</t>
  </si>
  <si>
    <t>データ入力→目視チェック→エラー修正→確認</t>
  </si>
  <si>
    <t>データ入力チェック時間を360分→144分に短縮</t>
  </si>
  <si>
    <t>2025-11-10</t>
  </si>
  <si>
    <t>データ入力チェック時間を60%削減</t>
  </si>
  <si>
    <t>データ収集→分析→グラフ作成→レポート作成</t>
  </si>
  <si>
    <t>月次レポート分析時間を240分→96分に短縮</t>
  </si>
  <si>
    <t>2025-11-15</t>
  </si>
  <si>
    <t>月次レポート分析時間を60%削減</t>
  </si>
  <si>
    <t>稟議内容→フォーマット作成→承認フロー→記録</t>
  </si>
  <si>
    <t>稟議書作成時間を135分→54分に短縮</t>
  </si>
  <si>
    <t>2025-11-20</t>
  </si>
  <si>
    <t>Gemで稟議書テンプレートから自動生成</t>
  </si>
  <si>
    <t>稟議書作成時間を60%削減</t>
  </si>
  <si>
    <t>契約書受領→重要項目確認→チェックリスト作成→報告</t>
  </si>
  <si>
    <t>契約書チェック時間を150分→60分に短縮</t>
  </si>
  <si>
    <t>2025-11-25</t>
  </si>
  <si>
    <t>Gemで契約書の重要項目を自動チェック</t>
  </si>
  <si>
    <t>契約書チェック時間を60%削減</t>
  </si>
  <si>
    <t>データ収集→データベース1更新→データベース2更新→確認</t>
  </si>
  <si>
    <t>データベース更新時間を160分→48分に短縮</t>
  </si>
  <si>
    <t>2025-12-01</t>
  </si>
  <si>
    <t>GASで自動データベース更新</t>
  </si>
  <si>
    <t>データベース更新時間を70%削減</t>
  </si>
  <si>
    <t>予算データ収集→実績データ収集→比較分析→レポート作成</t>
  </si>
  <si>
    <t>予算実績比較時間を180分→72分に短縮</t>
  </si>
  <si>
    <t>2025-12-05</t>
  </si>
  <si>
    <t>Gemで自動比較・分析レポート生成</t>
  </si>
  <si>
    <t>予算実績比較時間を60%削減</t>
  </si>
  <si>
    <t>対応履歴収集→分類→整理→レポート作成</t>
  </si>
  <si>
    <t>顧客対応履歴整理時間を150分→60分に短縮</t>
  </si>
  <si>
    <t>2025-12-10</t>
  </si>
  <si>
    <t>Gemで自動整理・分類</t>
  </si>
  <si>
    <t>顧客対応履歴整理時間を60%削減</t>
  </si>
  <si>
    <t>対象業務</t>
  </si>
  <si>
    <t>実施内容</t>
  </si>
  <si>
    <t>使用ツール</t>
  </si>
  <si>
    <t>目的</t>
  </si>
  <si>
    <t>実施期日</t>
  </si>
  <si>
    <t>KPI</t>
  </si>
  <si>
    <t>共有方法</t>
  </si>
  <si>
    <t>実行フラグ</t>
  </si>
  <si>
    <t>優先度（高/中/低）</t>
  </si>
  <si>
    <t>ステータス（未着手/進行中/完了）</t>
  </si>
  <si>
    <t>営業日報集計</t>
  </si>
  <si>
    <t>Gemで日報を自動要約・集計するプロンプトを作成</t>
  </si>
  <si>
    <t>週次集計時間を80%削減</t>
  </si>
  <si>
    <t>2025-09-30</t>
  </si>
  <si>
    <t>週報作成時間を200分→40分に短縮</t>
  </si>
  <si>
    <t>チームチャットで共有</t>
  </si>
  <si>
    <t>未着手</t>
  </si>
  <si>
    <t>※以下は実行フラグ（◯）付き業務を自動抽出します。必要に応じて編集してください。</t>
  </si>
  <si>
    <t>業務プロセス分解シート - サマリー</t>
  </si>
  <si>
    <t>指標</t>
  </si>
  <si>
    <t>値</t>
  </si>
  <si>
    <t>ツール別 削減見込み(分/週)</t>
  </si>
  <si>
    <t>登録タスク数（詳細モード）</t>
  </si>
  <si>
    <t>ツール</t>
  </si>
  <si>
    <t>削減見込み</t>
  </si>
  <si>
    <t>登録タスク数（簡易モード）</t>
  </si>
  <si>
    <t>AI導入可能業務数（スコア50以上）</t>
  </si>
  <si>
    <t>今すぐ実行するフラグ付き業務数</t>
  </si>
  <si>
    <t>合計 基準工数(分/週)</t>
  </si>
  <si>
    <t>Microsoft Copilot</t>
  </si>
  <si>
    <t>合計 削減見込み(分/週)</t>
  </si>
  <si>
    <t>Microsoft 365 AI</t>
  </si>
  <si>
    <t>合計 期待工数(分/週)</t>
  </si>
  <si>
    <t>削減率（%）</t>
  </si>
  <si>
    <t>ChatGPT</t>
  </si>
  <si>
    <t>合計 実削減(分/週)</t>
  </si>
  <si>
    <t>Claude</t>
  </si>
  <si>
    <t>実削減率（%）</t>
  </si>
  <si>
    <t>その他</t>
  </si>
  <si>
    <t>AI代替適性スコア分布</t>
  </si>
  <si>
    <t>スコア範囲</t>
  </si>
  <si>
    <t>業務数</t>
  </si>
  <si>
    <t>80-100</t>
  </si>
  <si>
    <t>50-79</t>
  </si>
  <si>
    <t>0-49</t>
  </si>
  <si>
    <t>候補手段(Gem/NotebookLM/GAS/Microsoft Copilot/Microsoft 365 AI/Power Automate/ChatGPT/Claude/その他)</t>
  </si>
  <si>
    <t>AI活用アイデア（例：ツール名で要約）</t>
  </si>
  <si>
    <t>AI導入による効果（例：30分削減）</t>
  </si>
  <si>
    <t>日報CSV→手集計→週報PDF</t>
  </si>
  <si>
    <t>5</t>
  </si>
  <si>
    <t>30</t>
  </si>
  <si>
    <t>10</t>
  </si>
  <si>
    <t>週報作成時間(分)</t>
  </si>
  <si>
    <t>2025-08-18</t>
  </si>
  <si>
    <t>2025-08-25</t>
  </si>
  <si>
    <t>200</t>
  </si>
  <si>
    <t>40</t>
  </si>
  <si>
    <t>Gemで日報を自動要約</t>
  </si>
  <si>
    <t>週次集計時間を200分→40分に削減</t>
  </si>
  <si>
    <t>契約Q&amp;A一次対応</t>
  </si>
  <si>
    <t>質問→法務確認→テンプレ回答</t>
  </si>
  <si>
    <t>15</t>
  </si>
  <si>
    <t>1</t>
  </si>
  <si>
    <t>回答リードタイム(分)</t>
  </si>
  <si>
    <t>山田</t>
  </si>
  <si>
    <t>450</t>
  </si>
  <si>
    <t>180</t>
  </si>
  <si>
    <t>Gemで契約書の質問に対して一次回答を自動生成</t>
  </si>
  <si>
    <t>回答時間を450分→180分に削減</t>
  </si>
  <si>
    <t>不具合一次切り分け</t>
  </si>
  <si>
    <t>ログ→目視→Jira起票</t>
  </si>
  <si>
    <t>20</t>
  </si>
  <si>
    <t>12</t>
  </si>
  <si>
    <t>8</t>
  </si>
  <si>
    <t>一次切り分け時間(分)</t>
  </si>
  <si>
    <t>鈴木</t>
  </si>
  <si>
    <t>340</t>
  </si>
  <si>
    <t>160</t>
  </si>
  <si>
    <t>NotebookLMでログを分析</t>
  </si>
  <si>
    <t>切り分け時間を340分→160分に削減</t>
  </si>
  <si>
    <t>■ 環境確認チェック</t>
  </si>
  <si>
    <t>確認項目</t>
  </si>
  <si>
    <t>確認内容</t>
  </si>
  <si>
    <t>確認方法</t>
  </si>
  <si>
    <t>確認結果</t>
  </si>
  <si>
    <t>確認日</t>
  </si>
  <si>
    <t>備考</t>
  </si>
  <si>
    <t>利用規約の有無</t>
  </si>
  <si>
    <t>派遣先のAIツール利用規約が存在するか</t>
  </si>
  <si>
    <t>文書確認</t>
  </si>
  <si>
    <t>確認済み</t>
  </si>
  <si>
    <t>利用目的の制限</t>
  </si>
  <si>
    <t>業務目的での利用が許可されているか</t>
  </si>
  <si>
    <t>規約確認・担当者確認</t>
  </si>
  <si>
    <t>許可済み</t>
  </si>
  <si>
    <t>データ取り扱い規定</t>
  </si>
  <si>
    <t>機密情報・個人情報の取り扱い規定</t>
  </si>
  <si>
    <t>規約確認・セキュリティポリシー確認</t>
  </si>
  <si>
    <t>外部ツール連携</t>
  </si>
  <si>
    <t>外部サービスとの連携が許可されているか</t>
  </si>
  <si>
    <t>規約確認・IT部門確認</t>
  </si>
  <si>
    <t>利用時間・場所の制限</t>
  </si>
  <si>
    <t>利用可能な時間帯・場所の制限</t>
  </si>
  <si>
    <t>制限なし</t>
  </si>
  <si>
    <t>承認フロー</t>
  </si>
  <si>
    <t>利用開始に必要な承認プロセス</t>
  </si>
  <si>
    <t>承認済み</t>
  </si>
  <si>
    <t>禁止事項</t>
  </si>
  <si>
    <t>利用してはいけない機能・用途</t>
  </si>
  <si>
    <t>規約確認</t>
  </si>
  <si>
    <t>違反時の対応</t>
  </si>
  <si>
    <t>規約違反時の対応プロセス</t>
  </si>
  <si>
    <t>プラン種別</t>
  </si>
  <si>
    <t>無償プラン / 有償プランのどちらか</t>
  </si>
  <si>
    <t>契約書確認・アカウント確認</t>
  </si>
  <si>
    <t>無償プラン</t>
  </si>
  <si>
    <t>利用可能機能</t>
  </si>
  <si>
    <t>プランで利用可能な機能一覧</t>
  </si>
  <si>
    <t>契約書確認・サービス仕様書確認</t>
  </si>
  <si>
    <t>利用制限</t>
  </si>
  <si>
    <t>API呼び出し回数・データ容量などの制限</t>
  </si>
  <si>
    <t>課金方式</t>
  </si>
  <si>
    <t>従量課金 / 定額課金 / 無料</t>
  </si>
  <si>
    <t>契約書確認・請求書確認</t>
  </si>
  <si>
    <t>無料</t>
  </si>
  <si>
    <t>利用期間</t>
  </si>
  <si>
    <t>契約期間・更新条件</t>
  </si>
  <si>
    <t>契約書確認</t>
  </si>
  <si>
    <t>追加オプション</t>
  </si>
  <si>
    <t>追加で契約しているオプション機能</t>
  </si>
  <si>
    <t>なし</t>
  </si>
  <si>
    <t>コスト管理</t>
  </si>
  <si>
    <t>利用状況の確認方法・アラート設定</t>
  </si>
  <si>
    <t>アカウント設定確認</t>
  </si>
  <si>
    <t>設定済み</t>
  </si>
  <si>
    <t>アップグレード条件</t>
  </si>
  <si>
    <t>プラン変更の条件・手続き</t>
  </si>
  <si>
    <t>契約書確認・担当者確認</t>
  </si>
  <si>
    <t>情報種別</t>
  </si>
  <si>
    <t>具体例</t>
  </si>
  <si>
    <t>OK/NG判定</t>
  </si>
  <si>
    <t>理由・根拠</t>
  </si>
  <si>
    <t>代替手段</t>
  </si>
  <si>
    <t>個人情報</t>
  </si>
  <si>
    <t>氏名、住所、電話番号、メールアドレス</t>
  </si>
  <si>
    <t>NG</t>
  </si>
  <si>
    <t>個人情報保護法・規約違反</t>
  </si>
  <si>
    <t>匿名化・マスキング処理</t>
  </si>
  <si>
    <t>機密情報</t>
  </si>
  <si>
    <t>顧客情報、取引先情報、財務情報</t>
  </si>
  <si>
    <t>機密保持契約・セキュリティポリシー</t>
  </si>
  <si>
    <t>要承認・マスキング処理</t>
  </si>
  <si>
    <t>パスワード・認証情報</t>
  </si>
  <si>
    <t>ログイン情報、APIキー、トークン</t>
  </si>
  <si>
    <t>セキュリティリスク</t>
  </si>
  <si>
    <t>環境変数・シークレット管理</t>
  </si>
  <si>
    <t>社内情報（非機密）</t>
  </si>
  <si>
    <t>社内ルール、業務フロー、一般的な業務情報</t>
  </si>
  <si>
    <t>OK（要確認）</t>
  </si>
  <si>
    <t>規約・担当者確認済み</t>
  </si>
  <si>
    <t>-</t>
  </si>
  <si>
    <t>公開情報</t>
  </si>
  <si>
    <t>公開されている技術情報、一般的な知識</t>
  </si>
  <si>
    <t>OK</t>
  </si>
  <si>
    <t>公開情報のため問題なし</t>
  </si>
  <si>
    <t>テストデータ</t>
  </si>
  <si>
    <t>サンプルデータ、ダミーデータ</t>
  </si>
  <si>
    <t>実データではないため問題なし</t>
  </si>
  <si>
    <t>コード・スクリプト</t>
  </si>
  <si>
    <t>業務用コード、設定ファイル</t>
  </si>
  <si>
    <t>NG（要確認）</t>
  </si>
  <si>
    <t>機密情報の可能性</t>
  </si>
  <si>
    <t>URL・リンク</t>
  </si>
  <si>
    <t>公開されているWebサイトURL</t>
  </si>
  <si>
    <t>エラーメッセージ</t>
  </si>
  <si>
    <t>一般的なエラーメッセージ</t>
  </si>
  <si>
    <t>機密情報が含まれていないか確認</t>
  </si>
  <si>
    <t>ログ情報</t>
  </si>
  <si>
    <t>システムログ、アクセスログ</t>
  </si>
  <si>
    <t>機密情報・個人情報の可能性</t>
  </si>
  <si>
    <t>ネットワーク環境</t>
  </si>
  <si>
    <t>インターネット接続、プロキシ設定</t>
  </si>
  <si>
    <t>IT部門確認・設定確認</t>
  </si>
  <si>
    <t>ファイアウォール設定</t>
  </si>
  <si>
    <t>外部サービスへのアクセス許可</t>
  </si>
  <si>
    <t>IT部門確認</t>
  </si>
  <si>
    <t>ブラウザ・OS要件</t>
  </si>
  <si>
    <t>推奨ブラウザ・OSバージョン</t>
  </si>
  <si>
    <t>サービス仕様書確認</t>
  </si>
  <si>
    <t>バックアップ・復旧</t>
  </si>
  <si>
    <t>データバックアップ方法・復旧手順</t>
  </si>
  <si>
    <t>IT部門確認・規約確認</t>
  </si>
  <si>
    <t>サポート体制</t>
  </si>
  <si>
    <t>問い合わせ先・サポート窓口</t>
  </si>
  <si>
    <t>更新・メンテナンス</t>
  </si>
  <si>
    <t>サービス更新頻度・メンテナンス情報</t>
  </si>
  <si>
    <t>セキュリティ設定</t>
  </si>
  <si>
    <t>二要素認証、アクセス権限設定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</si>
</sst>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16.0"/>
      <color theme="1"/>
      <name val="Calibri"/>
    </font>
    <font>
      <color theme="1"/>
      <name val="Calibri"/>
    </font>
    <font>
      <sz val="10.0"/>
      <color theme="1"/>
      <name val="Calibri"/>
    </font>
    <font>
      <b/>
      <sz val="14.0"/>
      <color theme="1"/>
      <name val="Calibri"/>
    </font>
    <font>
      <sz val="9.0"/>
      <color rgb="FF666666"/>
      <name val="Calibri"/>
    </font>
    <font>
      <sz val="11.0"/>
      <color theme="1"/>
      <name val="Calibri"/>
    </font>
    <font>
      <b/>
      <sz val="12.0"/>
      <color theme="1"/>
      <name val="Calibri"/>
    </font>
    <font>
      <b/>
      <sz val="11.0"/>
      <color rgb="FFFFFFFF"/>
      <name val="Calibri"/>
    </font>
    <font>
      <i/>
      <sz val="9.0"/>
      <color rgb="FF808080"/>
      <name val="Calibri"/>
    </font>
    <font>
      <i/>
      <color rgb="FF808080"/>
      <name val="Calibri"/>
    </font>
    <font>
      <color theme="1"/>
      <name val="Calibri"/>
      <scheme val="minor"/>
    </font>
    <font>
      <b/>
      <sz val="16.0"/>
      <color rgb="FFFFFFFF"/>
      <name val="Calibri"/>
    </font>
    <font/>
  </fonts>
  <fills count="14">
    <fill>
      <patternFill patternType="none"/>
    </fill>
    <fill>
      <patternFill patternType="lightGray"/>
    </fill>
    <fill>
      <patternFill patternType="solid">
        <fgColor rgb="FF366092"/>
        <bgColor rgb="FF366092"/>
      </patternFill>
    </fill>
    <fill>
      <patternFill patternType="solid">
        <fgColor rgb="FFE7F3FF"/>
        <bgColor rgb="FFE7F3FF"/>
      </patternFill>
    </fill>
    <fill>
      <patternFill patternType="solid">
        <fgColor rgb="FF38761D"/>
        <bgColor rgb="FF38761D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E7E6E6"/>
        <bgColor rgb="FFE7E6E6"/>
      </patternFill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FFC7CE"/>
        <bgColor rgb="FFFFC7CE"/>
      </patternFill>
    </fill>
    <fill>
      <patternFill patternType="solid">
        <fgColor rgb="FFE2EFDA"/>
        <bgColor rgb="FFE2EFDA"/>
      </patternFill>
    </fill>
    <fill>
      <patternFill patternType="solid">
        <fgColor rgb="FFC6EFCE"/>
        <bgColor rgb="FFC6EFCE"/>
      </patternFill>
    </fill>
    <fill>
      <patternFill patternType="solid">
        <fgColor rgb="FFFFE699"/>
        <bgColor rgb="FFFFE699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vertical="center"/>
    </xf>
    <xf borderId="0" fillId="0" fontId="6" numFmtId="0" xfId="0" applyFont="1"/>
    <xf borderId="1" fillId="2" fontId="8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shrinkToFit="0" wrapText="1"/>
    </xf>
    <xf borderId="1" fillId="3" fontId="9" numFmtId="0" xfId="0" applyAlignment="1" applyBorder="1" applyFill="1" applyFont="1">
      <alignment horizontal="left" shrinkToFit="0" vertical="center" wrapText="1"/>
    </xf>
    <xf borderId="1" fillId="3" fontId="9" numFmtId="0" xfId="0" applyAlignment="1" applyBorder="1" applyFont="1">
      <alignment horizontal="center" shrinkToFit="0" vertical="center" wrapText="1"/>
    </xf>
    <xf borderId="1" fillId="3" fontId="6" numFmtId="0" xfId="0" applyAlignment="1" applyBorder="1" applyFont="1">
      <alignment horizontal="left" shrinkToFit="0" vertical="center" wrapText="1"/>
    </xf>
    <xf borderId="1" fillId="3" fontId="6" numFmtId="0" xfId="0" applyAlignment="1" applyBorder="1" applyFont="1">
      <alignment horizontal="center" shrinkToFit="0" vertical="center" wrapText="1"/>
    </xf>
    <xf borderId="1" fillId="4" fontId="8" numFmtId="0" xfId="0" applyAlignment="1" applyBorder="1" applyFill="1" applyFont="1">
      <alignment horizontal="center" shrinkToFit="0" vertical="center" wrapText="1"/>
    </xf>
    <xf borderId="1" fillId="5" fontId="6" numFmtId="0" xfId="0" applyAlignment="1" applyBorder="1" applyFill="1" applyFont="1">
      <alignment horizontal="center" shrinkToFit="0" vertical="center" wrapText="1"/>
    </xf>
    <xf borderId="1" fillId="5" fontId="6" numFmtId="0" xfId="0" applyAlignment="1" applyBorder="1" applyFont="1">
      <alignment horizontal="left" shrinkToFit="0" vertical="center" wrapText="1"/>
    </xf>
    <xf borderId="1" fillId="6" fontId="6" numFmtId="0" xfId="0" applyAlignment="1" applyBorder="1" applyFill="1" applyFont="1">
      <alignment horizontal="center" shrinkToFit="0" vertical="center" wrapText="1"/>
    </xf>
    <xf borderId="1" fillId="3" fontId="6" numFmtId="0" xfId="0" applyAlignment="1" applyBorder="1" applyFont="1">
      <alignment horizontal="center" readingOrder="0" shrinkToFit="0" vertical="center" wrapText="1"/>
    </xf>
    <xf borderId="1" fillId="3" fontId="6" numFmtId="0" xfId="0" applyAlignment="1" applyBorder="1" applyFont="1">
      <alignment horizontal="left" vertical="center"/>
    </xf>
    <xf borderId="1" fillId="3" fontId="6" numFmtId="0" xfId="0" applyAlignment="1" applyBorder="1" applyFont="1">
      <alignment horizontal="center" vertical="center"/>
    </xf>
    <xf borderId="1" fillId="5" fontId="6" numFmtId="0" xfId="0" applyAlignment="1" applyBorder="1" applyFont="1">
      <alignment horizontal="center" vertical="center"/>
    </xf>
    <xf borderId="1" fillId="5" fontId="6" numFmtId="0" xfId="0" applyAlignment="1" applyBorder="1" applyFont="1">
      <alignment horizontal="left" vertical="center"/>
    </xf>
    <xf borderId="1" fillId="6" fontId="6" numFmtId="0" xfId="0" applyAlignment="1" applyBorder="1" applyFont="1">
      <alignment horizontal="center" vertical="center"/>
    </xf>
    <xf borderId="1" fillId="7" fontId="9" numFmtId="0" xfId="0" applyAlignment="1" applyBorder="1" applyFill="1" applyFont="1">
      <alignment vertical="center"/>
    </xf>
    <xf borderId="0" fillId="0" fontId="10" numFmtId="0" xfId="0" applyAlignment="1" applyFont="1">
      <alignment vertical="center"/>
    </xf>
    <xf borderId="1" fillId="0" fontId="6" numFmtId="0" xfId="0" applyAlignment="1" applyBorder="1" applyFont="1">
      <alignment shrinkToFit="0" vertical="center" wrapText="1"/>
    </xf>
    <xf borderId="0" fillId="0" fontId="4" numFmtId="0" xfId="0" applyFont="1"/>
    <xf borderId="1" fillId="2" fontId="8" numFmtId="0" xfId="0" applyBorder="1" applyFont="1"/>
    <xf borderId="0" fillId="0" fontId="2" numFmtId="0" xfId="0" applyFont="1"/>
    <xf borderId="1" fillId="0" fontId="6" numFmtId="0" xfId="0" applyAlignment="1" applyBorder="1" applyFont="1">
      <alignment vertical="center"/>
    </xf>
    <xf borderId="1" fillId="0" fontId="6" numFmtId="3" xfId="0" applyAlignment="1" applyBorder="1" applyFont="1" applyNumberFormat="1">
      <alignment horizontal="center" vertical="center"/>
    </xf>
    <xf borderId="1" fillId="2" fontId="8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vertical="center"/>
    </xf>
    <xf borderId="0" fillId="0" fontId="11" numFmtId="0" xfId="0" applyFont="1"/>
    <xf borderId="1" fillId="2" fontId="8" numFmtId="0" xfId="0" applyAlignment="1" applyBorder="1" applyFont="1">
      <alignment horizontal="center" shrinkToFit="0" textRotation="90" vertical="center" wrapText="1"/>
    </xf>
    <xf borderId="1" fillId="7" fontId="9" numFmtId="0" xfId="0" applyAlignment="1" applyBorder="1" applyFont="1">
      <alignment shrinkToFit="0" vertical="top" wrapText="1"/>
    </xf>
    <xf borderId="2" fillId="8" fontId="12" numFmtId="0" xfId="0" applyAlignment="1" applyBorder="1" applyFill="1" applyFont="1">
      <alignment horizontal="center" vertical="center"/>
    </xf>
    <xf borderId="3" fillId="0" fontId="13" numFmtId="0" xfId="0" applyBorder="1" applyFont="1"/>
    <xf borderId="4" fillId="0" fontId="13" numFmtId="0" xfId="0" applyBorder="1" applyFont="1"/>
    <xf borderId="2" fillId="9" fontId="7" numFmtId="0" xfId="0" applyAlignment="1" applyBorder="1" applyFill="1" applyFont="1">
      <alignment horizontal="left" vertical="center"/>
    </xf>
    <xf borderId="1" fillId="0" fontId="6" numFmtId="0" xfId="0" applyAlignment="1" applyBorder="1" applyFont="1">
      <alignment horizontal="left" vertical="center"/>
    </xf>
    <xf borderId="1" fillId="10" fontId="6" numFmtId="0" xfId="0" applyAlignment="1" applyBorder="1" applyFill="1" applyFont="1">
      <alignment horizontal="center" vertical="center"/>
    </xf>
    <xf borderId="1" fillId="11" fontId="6" numFmtId="0" xfId="0" applyAlignment="1" applyBorder="1" applyFill="1" applyFont="1">
      <alignment horizontal="center" vertical="center"/>
    </xf>
    <xf borderId="1" fillId="12" fontId="6" numFmtId="0" xfId="0" applyAlignment="1" applyBorder="1" applyFill="1" applyFont="1">
      <alignment horizontal="center" vertical="center"/>
    </xf>
    <xf borderId="1" fillId="13" fontId="6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0.0"/>
    <col customWidth="1" min="2" max="4" width="20.0"/>
    <col customWidth="1" min="5" max="5" width="12.0"/>
    <col customWidth="1" min="6" max="6" width="30.0"/>
    <col customWidth="1" min="7" max="21" width="8.71"/>
  </cols>
  <sheetData>
    <row r="1" ht="24.75" customHeight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75" customHeight="1">
      <c r="A2" s="3"/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3" t="s">
        <v>1</v>
      </c>
      <c r="B3" s="3"/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4.75" customHeight="1">
      <c r="A4" s="3"/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3" t="s">
        <v>2</v>
      </c>
      <c r="B5" s="3"/>
      <c r="C5" s="3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4" t="s">
        <v>3</v>
      </c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4.5" customHeight="1">
      <c r="A7" s="3"/>
      <c r="B7" s="3"/>
      <c r="C7" s="3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3" t="s">
        <v>4</v>
      </c>
      <c r="B8" s="3"/>
      <c r="C8" s="3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5" t="s">
        <v>5</v>
      </c>
      <c r="B9" s="3"/>
      <c r="C9" s="3"/>
      <c r="D9" s="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5" t="s">
        <v>6</v>
      </c>
      <c r="B10" s="3"/>
      <c r="C10" s="3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5" t="s">
        <v>7</v>
      </c>
      <c r="B11" s="3"/>
      <c r="C11" s="3"/>
      <c r="D11" s="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7.5" customHeight="1">
      <c r="A12" s="3"/>
      <c r="B12" s="3"/>
      <c r="C12" s="3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3" t="s">
        <v>8</v>
      </c>
      <c r="B13" s="3"/>
      <c r="C13" s="3"/>
      <c r="D13" s="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5" t="s">
        <v>9</v>
      </c>
      <c r="B14" s="3"/>
      <c r="C14" s="3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5" t="s">
        <v>10</v>
      </c>
      <c r="B15" s="3"/>
      <c r="C15" s="3"/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5" t="s">
        <v>11</v>
      </c>
      <c r="B16" s="3"/>
      <c r="C16" s="3"/>
      <c r="D16" s="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5" t="s">
        <v>12</v>
      </c>
      <c r="B17" s="3"/>
      <c r="C17" s="3"/>
      <c r="D17" s="3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5" t="s">
        <v>13</v>
      </c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5" t="s">
        <v>14</v>
      </c>
      <c r="B19" s="3"/>
      <c r="C19" s="3"/>
      <c r="D19" s="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7.5" customHeight="1">
      <c r="A20" s="3"/>
      <c r="B20" s="3"/>
      <c r="C20" s="3"/>
      <c r="D20" s="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3" t="s">
        <v>15</v>
      </c>
      <c r="B21" s="3"/>
      <c r="C21" s="3"/>
      <c r="D21" s="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5" t="s">
        <v>16</v>
      </c>
      <c r="B22" s="3"/>
      <c r="C22" s="3"/>
      <c r="D22" s="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5" t="s">
        <v>17</v>
      </c>
      <c r="B23" s="3"/>
      <c r="C23" s="3"/>
      <c r="D23" s="3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5" t="s">
        <v>18</v>
      </c>
      <c r="B24" s="3"/>
      <c r="C24" s="3"/>
      <c r="D24" s="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5.25" customHeight="1">
      <c r="A25" s="3"/>
      <c r="B25" s="3"/>
      <c r="C25" s="3"/>
      <c r="D25" s="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3" t="s">
        <v>19</v>
      </c>
      <c r="B26" s="3"/>
      <c r="C26" s="3"/>
      <c r="D26" s="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5" t="s">
        <v>20</v>
      </c>
      <c r="B27" s="3"/>
      <c r="C27" s="3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5" t="s">
        <v>21</v>
      </c>
      <c r="B28" s="3"/>
      <c r="C28" s="3"/>
      <c r="D28" s="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6.0" customHeight="1">
      <c r="A29" s="3"/>
      <c r="B29" s="3"/>
      <c r="C29" s="3"/>
      <c r="D29" s="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3" t="s">
        <v>2</v>
      </c>
      <c r="B30" s="3"/>
      <c r="C30" s="3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4" t="s">
        <v>22</v>
      </c>
      <c r="B31" s="3"/>
      <c r="C31" s="3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7.5" customHeight="1">
      <c r="A32" s="3"/>
      <c r="B32" s="3"/>
      <c r="C32" s="3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3" t="s">
        <v>23</v>
      </c>
      <c r="B33" s="3"/>
      <c r="C33" s="3"/>
      <c r="D33" s="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5" t="s">
        <v>24</v>
      </c>
      <c r="B34" s="3"/>
      <c r="C34" s="3"/>
      <c r="D34" s="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5" t="s">
        <v>25</v>
      </c>
      <c r="B35" s="3"/>
      <c r="C35" s="3"/>
      <c r="D35" s="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5" t="s">
        <v>26</v>
      </c>
      <c r="B36" s="3"/>
      <c r="C36" s="3"/>
      <c r="D36" s="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7.5" customHeight="1">
      <c r="A37" s="3"/>
      <c r="B37" s="3"/>
      <c r="C37" s="3"/>
      <c r="D37" s="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3" t="s">
        <v>27</v>
      </c>
      <c r="B38" s="3"/>
      <c r="C38" s="3"/>
      <c r="D38" s="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5" t="s">
        <v>28</v>
      </c>
      <c r="B39" s="3"/>
      <c r="C39" s="3"/>
      <c r="D39" s="3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5" t="s">
        <v>29</v>
      </c>
      <c r="B40" s="3"/>
      <c r="C40" s="3"/>
      <c r="D40" s="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5" t="s">
        <v>30</v>
      </c>
      <c r="B41" s="3"/>
      <c r="C41" s="3"/>
      <c r="D41" s="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5" t="s">
        <v>31</v>
      </c>
      <c r="B42" s="3"/>
      <c r="C42" s="3"/>
      <c r="D42" s="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5" t="s">
        <v>32</v>
      </c>
      <c r="B43" s="3"/>
      <c r="C43" s="3"/>
      <c r="D43" s="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7.5" customHeight="1">
      <c r="A44" s="3"/>
      <c r="B44" s="3"/>
      <c r="C44" s="3"/>
      <c r="D44" s="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3" t="s">
        <v>33</v>
      </c>
      <c r="B45" s="3"/>
      <c r="C45" s="3"/>
      <c r="D45" s="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5" t="s">
        <v>34</v>
      </c>
      <c r="B46" s="3"/>
      <c r="C46" s="3"/>
      <c r="D46" s="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5" t="s">
        <v>35</v>
      </c>
      <c r="B47" s="3"/>
      <c r="C47" s="3"/>
      <c r="D47" s="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5" t="s">
        <v>36</v>
      </c>
      <c r="B48" s="3"/>
      <c r="C48" s="3"/>
      <c r="D48" s="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5.25" customHeight="1">
      <c r="A49" s="3"/>
      <c r="B49" s="3"/>
      <c r="C49" s="3"/>
      <c r="D49" s="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3" t="s">
        <v>37</v>
      </c>
      <c r="B50" s="3"/>
      <c r="C50" s="3"/>
      <c r="D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5" t="s">
        <v>38</v>
      </c>
      <c r="B51" s="3"/>
      <c r="C51" s="3"/>
      <c r="D51" s="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5" t="s">
        <v>39</v>
      </c>
      <c r="B52" s="3"/>
      <c r="C52" s="3"/>
      <c r="D52" s="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5" t="s">
        <v>40</v>
      </c>
      <c r="B53" s="3"/>
      <c r="C53" s="3"/>
      <c r="D53" s="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3.0" customHeight="1">
      <c r="A54" s="3"/>
      <c r="B54" s="3"/>
      <c r="C54" s="3"/>
      <c r="D54" s="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3" t="s">
        <v>41</v>
      </c>
      <c r="B55" s="3"/>
      <c r="C55" s="3"/>
      <c r="D55" s="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5" t="s">
        <v>42</v>
      </c>
      <c r="B56" s="3"/>
      <c r="C56" s="3"/>
      <c r="D56" s="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5" t="s">
        <v>43</v>
      </c>
      <c r="B57" s="3"/>
      <c r="C57" s="3"/>
      <c r="D57" s="3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3"/>
      <c r="B58" s="3"/>
      <c r="C58" s="3"/>
      <c r="D58" s="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3"/>
      <c r="B59" s="3"/>
      <c r="C59" s="3"/>
      <c r="D59" s="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3" t="s">
        <v>44</v>
      </c>
      <c r="B60" s="3"/>
      <c r="C60" s="3"/>
      <c r="D60" s="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3" t="s">
        <v>2</v>
      </c>
      <c r="B61" s="3"/>
      <c r="C61" s="3"/>
      <c r="D61" s="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6" t="s">
        <v>45</v>
      </c>
      <c r="B62" s="3"/>
      <c r="C62" s="3"/>
      <c r="D62" s="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5" t="s">
        <v>46</v>
      </c>
      <c r="B63" s="3"/>
      <c r="C63" s="3"/>
      <c r="D63" s="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5" t="s">
        <v>47</v>
      </c>
      <c r="B64" s="3"/>
      <c r="C64" s="3"/>
      <c r="D64" s="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5" t="s">
        <v>48</v>
      </c>
      <c r="B65" s="3"/>
      <c r="C65" s="3"/>
      <c r="D65" s="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3.75" customHeight="1">
      <c r="A66" s="3"/>
      <c r="B66" s="3"/>
      <c r="C66" s="3"/>
      <c r="D66" s="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6" t="s">
        <v>49</v>
      </c>
      <c r="B67" s="3"/>
      <c r="C67" s="3"/>
      <c r="D67" s="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5" t="s">
        <v>50</v>
      </c>
      <c r="B68" s="3"/>
      <c r="C68" s="3"/>
      <c r="D68" s="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5" t="s">
        <v>51</v>
      </c>
      <c r="B69" s="3"/>
      <c r="C69" s="3"/>
      <c r="D69" s="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5" t="s">
        <v>52</v>
      </c>
      <c r="B70" s="3"/>
      <c r="C70" s="3"/>
      <c r="D70" s="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5.25" customHeight="1">
      <c r="A71" s="3"/>
      <c r="B71" s="3"/>
      <c r="C71" s="3"/>
      <c r="D71" s="3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6" t="s">
        <v>53</v>
      </c>
      <c r="B72" s="3"/>
      <c r="C72" s="3"/>
      <c r="D72" s="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5" t="s">
        <v>54</v>
      </c>
      <c r="B73" s="3"/>
      <c r="C73" s="3"/>
      <c r="D73" s="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5" t="s">
        <v>55</v>
      </c>
      <c r="B74" s="3"/>
      <c r="C74" s="3"/>
      <c r="D74" s="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5" t="s">
        <v>56</v>
      </c>
      <c r="B75" s="3"/>
      <c r="C75" s="3"/>
      <c r="D75" s="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.5" customHeight="1">
      <c r="A76" s="3"/>
      <c r="B76" s="3"/>
      <c r="C76" s="3"/>
      <c r="D76" s="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6" t="s">
        <v>57</v>
      </c>
      <c r="B77" s="3"/>
      <c r="C77" s="3"/>
      <c r="D77" s="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5" t="s">
        <v>58</v>
      </c>
      <c r="B78" s="3"/>
      <c r="C78" s="3"/>
      <c r="D78" s="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5" t="s">
        <v>59</v>
      </c>
      <c r="B79" s="3"/>
      <c r="C79" s="3"/>
      <c r="D79" s="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5" t="s">
        <v>60</v>
      </c>
      <c r="B80" s="3"/>
      <c r="C80" s="3"/>
      <c r="D80" s="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.5" customHeight="1">
      <c r="A81" s="3"/>
      <c r="B81" s="3"/>
      <c r="C81" s="3"/>
      <c r="D81" s="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3" t="s">
        <v>61</v>
      </c>
      <c r="B82" s="3"/>
      <c r="C82" s="3"/>
      <c r="D82" s="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3.0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7" t="s">
        <v>62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 t="s">
        <v>63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 t="s">
        <v>64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 t="s">
        <v>65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 t="s">
        <v>66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 t="s">
        <v>67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 t="s">
        <v>68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 t="s">
        <v>69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 t="s">
        <v>70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 t="s">
        <v>71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 t="s">
        <v>72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 t="s">
        <v>73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7" t="s">
        <v>74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 t="s">
        <v>75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 t="s">
        <v>76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 t="s">
        <v>77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 t="s">
        <v>78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 t="s">
        <v>79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 t="s">
        <v>80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 t="s">
        <v>81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7" t="s">
        <v>82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 t="s">
        <v>83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 t="s">
        <v>84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 t="s">
        <v>85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 t="s">
        <v>86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 t="s">
        <v>87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 t="s">
        <v>88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">
    <mergeCell ref="A1:D1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0"/>
    <col customWidth="1" min="2" max="2" width="12.0"/>
    <col customWidth="1" min="3" max="3" width="15.0"/>
    <col customWidth="1" min="4" max="4" width="43.0"/>
    <col customWidth="1" min="5" max="5" width="40.0"/>
    <col customWidth="1" min="6" max="25" width="8.71"/>
  </cols>
  <sheetData>
    <row r="1">
      <c r="A1" s="9" t="s">
        <v>89</v>
      </c>
      <c r="B1" s="9" t="s">
        <v>90</v>
      </c>
      <c r="C1" s="9" t="s">
        <v>91</v>
      </c>
      <c r="D1" s="9" t="s">
        <v>92</v>
      </c>
      <c r="E1" s="9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11" t="s">
        <v>93</v>
      </c>
      <c r="B2" s="12">
        <v>4.0</v>
      </c>
      <c r="C2" s="12">
        <v>120.0</v>
      </c>
      <c r="D2" s="11" t="s">
        <v>94</v>
      </c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13" t="s">
        <v>95</v>
      </c>
      <c r="B3" s="14">
        <v>20.0</v>
      </c>
      <c r="C3" s="14">
        <v>15.0</v>
      </c>
      <c r="D3" s="13" t="s">
        <v>96</v>
      </c>
      <c r="E3" s="13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13" t="s">
        <v>97</v>
      </c>
      <c r="B4" s="14">
        <v>4.0</v>
      </c>
      <c r="C4" s="14">
        <v>90.0</v>
      </c>
      <c r="D4" s="13" t="s">
        <v>98</v>
      </c>
      <c r="E4" s="1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13" t="s">
        <v>99</v>
      </c>
      <c r="B5" s="14">
        <v>2.0</v>
      </c>
      <c r="C5" s="14">
        <v>180.0</v>
      </c>
      <c r="D5" s="13" t="s">
        <v>100</v>
      </c>
      <c r="E5" s="13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>
      <c r="A6" s="13" t="s">
        <v>101</v>
      </c>
      <c r="B6" s="14">
        <v>10.0</v>
      </c>
      <c r="C6" s="14">
        <v>25.0</v>
      </c>
      <c r="D6" s="13" t="s">
        <v>102</v>
      </c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>
      <c r="A7" s="13" t="s">
        <v>103</v>
      </c>
      <c r="B7" s="14">
        <v>5.0</v>
      </c>
      <c r="C7" s="14">
        <v>40.0</v>
      </c>
      <c r="D7" s="13" t="s">
        <v>104</v>
      </c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13" t="s">
        <v>105</v>
      </c>
      <c r="B8" s="14">
        <v>8.0</v>
      </c>
      <c r="C8" s="14">
        <v>60.0</v>
      </c>
      <c r="D8" s="13" t="s">
        <v>106</v>
      </c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13" t="s">
        <v>107</v>
      </c>
      <c r="B9" s="14">
        <v>15.0</v>
      </c>
      <c r="C9" s="14">
        <v>10.0</v>
      </c>
      <c r="D9" s="13" t="s">
        <v>108</v>
      </c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13" t="s">
        <v>109</v>
      </c>
      <c r="B10" s="14">
        <v>12.0</v>
      </c>
      <c r="C10" s="14">
        <v>30.0</v>
      </c>
      <c r="D10" s="13" t="s">
        <v>110</v>
      </c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13" t="s">
        <v>111</v>
      </c>
      <c r="B11" s="14">
        <v>1.0</v>
      </c>
      <c r="C11" s="14">
        <v>240.0</v>
      </c>
      <c r="D11" s="13" t="s">
        <v>112</v>
      </c>
      <c r="E11" s="13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13" t="s">
        <v>113</v>
      </c>
      <c r="B12" s="14">
        <v>3.0</v>
      </c>
      <c r="C12" s="14">
        <v>45.0</v>
      </c>
      <c r="D12" s="13" t="s">
        <v>114</v>
      </c>
      <c r="E12" s="13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13" t="s">
        <v>115</v>
      </c>
      <c r="B13" s="14">
        <v>5.0</v>
      </c>
      <c r="C13" s="14">
        <v>30.0</v>
      </c>
      <c r="D13" s="13" t="s">
        <v>116</v>
      </c>
      <c r="E13" s="13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13" t="s">
        <v>117</v>
      </c>
      <c r="B14" s="14">
        <v>8.0</v>
      </c>
      <c r="C14" s="14">
        <v>20.0</v>
      </c>
      <c r="D14" s="13" t="s">
        <v>118</v>
      </c>
      <c r="E14" s="13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13" t="s">
        <v>119</v>
      </c>
      <c r="B15" s="14">
        <v>1.0</v>
      </c>
      <c r="C15" s="14">
        <v>180.0</v>
      </c>
      <c r="D15" s="13" t="s">
        <v>120</v>
      </c>
      <c r="E15" s="13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13" t="s">
        <v>121</v>
      </c>
      <c r="B16" s="14">
        <v>6.0</v>
      </c>
      <c r="C16" s="14">
        <v>25.0</v>
      </c>
      <c r="D16" s="13" t="s">
        <v>122</v>
      </c>
      <c r="E16" s="13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idden="1">
      <c r="A17" s="13"/>
      <c r="B17" s="14"/>
      <c r="C17" s="14"/>
      <c r="D17" s="13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idden="1">
      <c r="A18" s="13"/>
      <c r="B18" s="14"/>
      <c r="C18" s="14"/>
      <c r="D18" s="13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idden="1">
      <c r="A19" s="13"/>
      <c r="B19" s="14"/>
      <c r="C19" s="14"/>
      <c r="D19" s="13"/>
      <c r="E19" s="1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idden="1">
      <c r="A20" s="13"/>
      <c r="B20" s="14"/>
      <c r="C20" s="14"/>
      <c r="D20" s="13"/>
      <c r="E20" s="13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75" hidden="1" customHeight="1">
      <c r="A21" s="13"/>
      <c r="B21" s="14"/>
      <c r="C21" s="14"/>
      <c r="D21" s="13"/>
      <c r="E21" s="13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75" hidden="1" customHeight="1">
      <c r="A22" s="13"/>
      <c r="B22" s="14"/>
      <c r="C22" s="14"/>
      <c r="D22" s="13"/>
      <c r="E22" s="13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75" hidden="1" customHeight="1">
      <c r="A23" s="13"/>
      <c r="B23" s="14"/>
      <c r="C23" s="14"/>
      <c r="D23" s="13"/>
      <c r="E23" s="13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75" hidden="1" customHeight="1">
      <c r="A24" s="13"/>
      <c r="B24" s="14"/>
      <c r="C24" s="14"/>
      <c r="D24" s="13"/>
      <c r="E24" s="13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75" hidden="1" customHeight="1">
      <c r="A25" s="13"/>
      <c r="B25" s="14"/>
      <c r="C25" s="14"/>
      <c r="D25" s="13"/>
      <c r="E25" s="13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75" hidden="1" customHeight="1">
      <c r="A26" s="13"/>
      <c r="B26" s="14"/>
      <c r="C26" s="14"/>
      <c r="D26" s="13"/>
      <c r="E26" s="13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75" hidden="1" customHeight="1">
      <c r="A27" s="13"/>
      <c r="B27" s="14"/>
      <c r="C27" s="14"/>
      <c r="D27" s="13"/>
      <c r="E27" s="13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75" hidden="1" customHeight="1">
      <c r="A28" s="13"/>
      <c r="B28" s="14"/>
      <c r="C28" s="14"/>
      <c r="D28" s="13"/>
      <c r="E28" s="13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hidden="1" customHeight="1">
      <c r="A29" s="13"/>
      <c r="B29" s="14"/>
      <c r="C29" s="14"/>
      <c r="D29" s="13"/>
      <c r="E29" s="13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75" hidden="1" customHeight="1">
      <c r="A30" s="13"/>
      <c r="B30" s="14"/>
      <c r="C30" s="14"/>
      <c r="D30" s="13"/>
      <c r="E30" s="1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75" hidden="1" customHeight="1">
      <c r="A31" s="13"/>
      <c r="B31" s="14"/>
      <c r="C31" s="14"/>
      <c r="D31" s="13"/>
      <c r="E31" s="13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hidden="1" customHeight="1">
      <c r="A32" s="13"/>
      <c r="B32" s="14"/>
      <c r="C32" s="14"/>
      <c r="D32" s="13"/>
      <c r="E32" s="13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hidden="1" customHeight="1">
      <c r="A33" s="13"/>
      <c r="B33" s="14"/>
      <c r="C33" s="14"/>
      <c r="D33" s="13"/>
      <c r="E33" s="13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hidden="1" customHeight="1">
      <c r="A34" s="13"/>
      <c r="B34" s="14"/>
      <c r="C34" s="14"/>
      <c r="D34" s="13"/>
      <c r="E34" s="13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hidden="1" customHeight="1">
      <c r="A35" s="13"/>
      <c r="B35" s="14"/>
      <c r="C35" s="14"/>
      <c r="D35" s="13"/>
      <c r="E35" s="13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hidden="1" customHeight="1">
      <c r="A36" s="13"/>
      <c r="B36" s="14"/>
      <c r="C36" s="14"/>
      <c r="D36" s="13"/>
      <c r="E36" s="13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75" hidden="1" customHeight="1">
      <c r="A37" s="13"/>
      <c r="B37" s="14"/>
      <c r="C37" s="14"/>
      <c r="D37" s="13"/>
      <c r="E37" s="13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75" hidden="1" customHeight="1">
      <c r="A38" s="13"/>
      <c r="B38" s="14"/>
      <c r="C38" s="14"/>
      <c r="D38" s="13"/>
      <c r="E38" s="13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75" hidden="1" customHeight="1">
      <c r="A39" s="13"/>
      <c r="B39" s="14"/>
      <c r="C39" s="14"/>
      <c r="D39" s="13"/>
      <c r="E39" s="13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75" hidden="1" customHeight="1">
      <c r="A40" s="13"/>
      <c r="B40" s="14"/>
      <c r="C40" s="14"/>
      <c r="D40" s="13"/>
      <c r="E40" s="13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75" hidden="1" customHeight="1">
      <c r="A41" s="13"/>
      <c r="B41" s="14"/>
      <c r="C41" s="14"/>
      <c r="D41" s="13"/>
      <c r="E41" s="13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5.75" hidden="1" customHeight="1">
      <c r="A42" s="13"/>
      <c r="B42" s="14"/>
      <c r="C42" s="14"/>
      <c r="D42" s="13"/>
      <c r="E42" s="13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5.75" hidden="1" customHeight="1">
      <c r="A43" s="13"/>
      <c r="B43" s="14"/>
      <c r="C43" s="14"/>
      <c r="D43" s="13"/>
      <c r="E43" s="13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5.75" hidden="1" customHeight="1">
      <c r="A44" s="13"/>
      <c r="B44" s="14"/>
      <c r="C44" s="14"/>
      <c r="D44" s="13"/>
      <c r="E44" s="13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5.75" hidden="1" customHeight="1">
      <c r="A45" s="13"/>
      <c r="B45" s="14"/>
      <c r="C45" s="14"/>
      <c r="D45" s="13"/>
      <c r="E45" s="13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5.75" hidden="1" customHeight="1">
      <c r="A46" s="13"/>
      <c r="B46" s="14"/>
      <c r="C46" s="14"/>
      <c r="D46" s="13"/>
      <c r="E46" s="13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5.75" hidden="1" customHeight="1">
      <c r="A47" s="13"/>
      <c r="B47" s="14"/>
      <c r="C47" s="14"/>
      <c r="D47" s="13"/>
      <c r="E47" s="13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75" hidden="1" customHeight="1">
      <c r="A48" s="13"/>
      <c r="B48" s="14"/>
      <c r="C48" s="14"/>
      <c r="D48" s="13"/>
      <c r="E48" s="13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75" hidden="1" customHeight="1">
      <c r="A49" s="13"/>
      <c r="B49" s="14"/>
      <c r="C49" s="14"/>
      <c r="D49" s="13"/>
      <c r="E49" s="13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75" hidden="1" customHeight="1">
      <c r="A50" s="13"/>
      <c r="B50" s="14"/>
      <c r="C50" s="14"/>
      <c r="D50" s="13"/>
      <c r="E50" s="13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5.75" hidden="1" customHeight="1">
      <c r="A51" s="13"/>
      <c r="B51" s="14"/>
      <c r="C51" s="14"/>
      <c r="D51" s="13"/>
      <c r="E51" s="13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5.75" hidden="1" customHeight="1">
      <c r="A52" s="13"/>
      <c r="B52" s="14"/>
      <c r="C52" s="14"/>
      <c r="D52" s="13"/>
      <c r="E52" s="13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5.75" hidden="1" customHeight="1">
      <c r="A53" s="13"/>
      <c r="B53" s="14"/>
      <c r="C53" s="14"/>
      <c r="D53" s="13"/>
      <c r="E53" s="13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5.75" hidden="1" customHeight="1">
      <c r="A54" s="13"/>
      <c r="B54" s="14"/>
      <c r="C54" s="14"/>
      <c r="D54" s="13"/>
      <c r="E54" s="13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5.75" hidden="1" customHeight="1">
      <c r="A55" s="13"/>
      <c r="B55" s="14"/>
      <c r="C55" s="14"/>
      <c r="D55" s="13"/>
      <c r="E55" s="13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75" hidden="1" customHeight="1">
      <c r="A56" s="13"/>
      <c r="B56" s="14"/>
      <c r="C56" s="14"/>
      <c r="D56" s="13"/>
      <c r="E56" s="13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75" hidden="1" customHeight="1">
      <c r="A57" s="13"/>
      <c r="B57" s="14"/>
      <c r="C57" s="14"/>
      <c r="D57" s="13"/>
      <c r="E57" s="13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75" hidden="1" customHeight="1">
      <c r="A58" s="13"/>
      <c r="B58" s="14"/>
      <c r="C58" s="14"/>
      <c r="D58" s="13"/>
      <c r="E58" s="13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75" hidden="1" customHeight="1">
      <c r="A59" s="13"/>
      <c r="B59" s="14"/>
      <c r="C59" s="14"/>
      <c r="D59" s="13"/>
      <c r="E59" s="13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75" hidden="1" customHeight="1">
      <c r="A60" s="13"/>
      <c r="B60" s="14"/>
      <c r="C60" s="14"/>
      <c r="D60" s="13"/>
      <c r="E60" s="13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75" hidden="1" customHeight="1">
      <c r="A61" s="13"/>
      <c r="B61" s="14"/>
      <c r="C61" s="14"/>
      <c r="D61" s="13"/>
      <c r="E61" s="13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75" hidden="1" customHeight="1">
      <c r="A62" s="13"/>
      <c r="B62" s="14"/>
      <c r="C62" s="14"/>
      <c r="D62" s="13"/>
      <c r="E62" s="13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75" hidden="1" customHeight="1">
      <c r="A63" s="13"/>
      <c r="B63" s="14"/>
      <c r="C63" s="14"/>
      <c r="D63" s="13"/>
      <c r="E63" s="13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75" hidden="1" customHeight="1">
      <c r="A64" s="13"/>
      <c r="B64" s="14"/>
      <c r="C64" s="14"/>
      <c r="D64" s="13"/>
      <c r="E64" s="13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75" hidden="1" customHeight="1">
      <c r="A65" s="13"/>
      <c r="B65" s="14"/>
      <c r="C65" s="14"/>
      <c r="D65" s="13"/>
      <c r="E65" s="13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5.75" hidden="1" customHeight="1">
      <c r="A66" s="13"/>
      <c r="B66" s="14"/>
      <c r="C66" s="14"/>
      <c r="D66" s="13"/>
      <c r="E66" s="13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5.75" hidden="1" customHeight="1">
      <c r="A67" s="13"/>
      <c r="B67" s="14"/>
      <c r="C67" s="14"/>
      <c r="D67" s="13"/>
      <c r="E67" s="13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5.75" hidden="1" customHeight="1">
      <c r="A68" s="13"/>
      <c r="B68" s="14"/>
      <c r="C68" s="14"/>
      <c r="D68" s="13"/>
      <c r="E68" s="13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75" hidden="1" customHeight="1">
      <c r="A69" s="13"/>
      <c r="B69" s="14"/>
      <c r="C69" s="14"/>
      <c r="D69" s="13"/>
      <c r="E69" s="13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hidden="1" customHeight="1">
      <c r="A70" s="13"/>
      <c r="B70" s="14"/>
      <c r="C70" s="14"/>
      <c r="D70" s="13"/>
      <c r="E70" s="13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75" hidden="1" customHeight="1">
      <c r="A71" s="13"/>
      <c r="B71" s="14"/>
      <c r="C71" s="14"/>
      <c r="D71" s="13"/>
      <c r="E71" s="13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75" hidden="1" customHeight="1">
      <c r="A72" s="13"/>
      <c r="B72" s="14"/>
      <c r="C72" s="14"/>
      <c r="D72" s="13"/>
      <c r="E72" s="13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75" hidden="1" customHeight="1">
      <c r="A73" s="13"/>
      <c r="B73" s="14"/>
      <c r="C73" s="14"/>
      <c r="D73" s="13"/>
      <c r="E73" s="13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5.75" hidden="1" customHeight="1">
      <c r="A74" s="13"/>
      <c r="B74" s="14"/>
      <c r="C74" s="14"/>
      <c r="D74" s="13"/>
      <c r="E74" s="13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75" hidden="1" customHeight="1">
      <c r="A75" s="13"/>
      <c r="B75" s="14"/>
      <c r="C75" s="14"/>
      <c r="D75" s="13"/>
      <c r="E75" s="13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75" hidden="1" customHeight="1">
      <c r="A76" s="13"/>
      <c r="B76" s="14"/>
      <c r="C76" s="14"/>
      <c r="D76" s="13"/>
      <c r="E76" s="13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5.75" hidden="1" customHeight="1">
      <c r="A77" s="13"/>
      <c r="B77" s="14"/>
      <c r="C77" s="14"/>
      <c r="D77" s="13"/>
      <c r="E77" s="13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5.75" hidden="1" customHeight="1">
      <c r="A78" s="13"/>
      <c r="B78" s="14"/>
      <c r="C78" s="14"/>
      <c r="D78" s="13"/>
      <c r="E78" s="13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5.75" hidden="1" customHeight="1">
      <c r="A79" s="13"/>
      <c r="B79" s="14"/>
      <c r="C79" s="14"/>
      <c r="D79" s="13"/>
      <c r="E79" s="13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5.75" hidden="1" customHeight="1">
      <c r="A80" s="13"/>
      <c r="B80" s="14"/>
      <c r="C80" s="14"/>
      <c r="D80" s="13"/>
      <c r="E80" s="13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5.75" hidden="1" customHeight="1">
      <c r="A81" s="13"/>
      <c r="B81" s="14"/>
      <c r="C81" s="14"/>
      <c r="D81" s="13"/>
      <c r="E81" s="13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5.75" hidden="1" customHeight="1">
      <c r="A82" s="13"/>
      <c r="B82" s="14"/>
      <c r="C82" s="14"/>
      <c r="D82" s="13"/>
      <c r="E82" s="13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5.75" hidden="1" customHeight="1">
      <c r="A83" s="13"/>
      <c r="B83" s="14"/>
      <c r="C83" s="14"/>
      <c r="D83" s="13"/>
      <c r="E83" s="13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5.75" hidden="1" customHeight="1">
      <c r="A84" s="13"/>
      <c r="B84" s="14"/>
      <c r="C84" s="14"/>
      <c r="D84" s="13"/>
      <c r="E84" s="13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5.75" hidden="1" customHeight="1">
      <c r="A85" s="13"/>
      <c r="B85" s="14"/>
      <c r="C85" s="14"/>
      <c r="D85" s="13"/>
      <c r="E85" s="13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5.75" hidden="1" customHeight="1">
      <c r="A86" s="13"/>
      <c r="B86" s="14"/>
      <c r="C86" s="14"/>
      <c r="D86" s="13"/>
      <c r="E86" s="13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5.75" hidden="1" customHeight="1">
      <c r="A87" s="13"/>
      <c r="B87" s="14"/>
      <c r="C87" s="14"/>
      <c r="D87" s="13"/>
      <c r="E87" s="13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5.75" hidden="1" customHeight="1">
      <c r="A88" s="13"/>
      <c r="B88" s="14"/>
      <c r="C88" s="14"/>
      <c r="D88" s="13"/>
      <c r="E88" s="13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5.75" hidden="1" customHeight="1">
      <c r="A89" s="13"/>
      <c r="B89" s="14"/>
      <c r="C89" s="14"/>
      <c r="D89" s="13"/>
      <c r="E89" s="13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5.75" hidden="1" customHeight="1">
      <c r="A90" s="13"/>
      <c r="B90" s="14"/>
      <c r="C90" s="14"/>
      <c r="D90" s="13"/>
      <c r="E90" s="13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5.75" hidden="1" customHeight="1">
      <c r="A91" s="13"/>
      <c r="B91" s="14"/>
      <c r="C91" s="14"/>
      <c r="D91" s="13"/>
      <c r="E91" s="13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5.75" hidden="1" customHeight="1">
      <c r="A92" s="13"/>
      <c r="B92" s="14"/>
      <c r="C92" s="14"/>
      <c r="D92" s="13"/>
      <c r="E92" s="13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5.75" hidden="1" customHeight="1">
      <c r="A93" s="13"/>
      <c r="B93" s="14"/>
      <c r="C93" s="14"/>
      <c r="D93" s="13"/>
      <c r="E93" s="13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5.75" hidden="1" customHeight="1">
      <c r="A94" s="13"/>
      <c r="B94" s="14"/>
      <c r="C94" s="14"/>
      <c r="D94" s="13"/>
      <c r="E94" s="13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5.75" hidden="1" customHeight="1">
      <c r="A95" s="13"/>
      <c r="B95" s="14"/>
      <c r="C95" s="14"/>
      <c r="D95" s="13"/>
      <c r="E95" s="13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5.75" hidden="1" customHeight="1">
      <c r="A96" s="13"/>
      <c r="B96" s="14"/>
      <c r="C96" s="14"/>
      <c r="D96" s="13"/>
      <c r="E96" s="13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5.75" hidden="1" customHeight="1">
      <c r="A97" s="13"/>
      <c r="B97" s="14"/>
      <c r="C97" s="14"/>
      <c r="D97" s="13"/>
      <c r="E97" s="13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5.75" hidden="1" customHeight="1">
      <c r="A98" s="13"/>
      <c r="B98" s="14"/>
      <c r="C98" s="14"/>
      <c r="D98" s="13"/>
      <c r="E98" s="13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5.75" hidden="1" customHeight="1">
      <c r="A99" s="13"/>
      <c r="B99" s="14"/>
      <c r="C99" s="14"/>
      <c r="D99" s="13"/>
      <c r="E99" s="13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5.75" hidden="1" customHeight="1">
      <c r="A100" s="13"/>
      <c r="B100" s="14"/>
      <c r="C100" s="14"/>
      <c r="D100" s="13"/>
      <c r="E100" s="13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5.75" hidden="1" customHeight="1">
      <c r="A101" s="13"/>
      <c r="B101" s="14"/>
      <c r="C101" s="14"/>
      <c r="D101" s="13"/>
      <c r="E101" s="13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5.75" hidden="1" customHeight="1">
      <c r="A102" s="13"/>
      <c r="B102" s="14"/>
      <c r="C102" s="14"/>
      <c r="D102" s="13"/>
      <c r="E102" s="13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5.75" hidden="1" customHeight="1">
      <c r="A103" s="13"/>
      <c r="B103" s="14"/>
      <c r="C103" s="14"/>
      <c r="D103" s="13"/>
      <c r="E103" s="13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5.75" hidden="1" customHeight="1">
      <c r="A104" s="13"/>
      <c r="B104" s="14"/>
      <c r="C104" s="14"/>
      <c r="D104" s="13"/>
      <c r="E104" s="13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5.75" hidden="1" customHeight="1">
      <c r="A105" s="13"/>
      <c r="B105" s="14"/>
      <c r="C105" s="14"/>
      <c r="D105" s="13"/>
      <c r="E105" s="13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5.75" hidden="1" customHeight="1">
      <c r="A106" s="13"/>
      <c r="B106" s="14"/>
      <c r="C106" s="14"/>
      <c r="D106" s="13"/>
      <c r="E106" s="13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5.75" hidden="1" customHeight="1">
      <c r="A107" s="13"/>
      <c r="B107" s="14"/>
      <c r="C107" s="14"/>
      <c r="D107" s="13"/>
      <c r="E107" s="13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5.75" hidden="1" customHeight="1">
      <c r="A108" s="13"/>
      <c r="B108" s="14"/>
      <c r="C108" s="14"/>
      <c r="D108" s="13"/>
      <c r="E108" s="13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5.75" hidden="1" customHeight="1">
      <c r="A109" s="13"/>
      <c r="B109" s="14"/>
      <c r="C109" s="14"/>
      <c r="D109" s="13"/>
      <c r="E109" s="13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5.75" hidden="1" customHeight="1">
      <c r="A110" s="13"/>
      <c r="B110" s="14"/>
      <c r="C110" s="14"/>
      <c r="D110" s="13"/>
      <c r="E110" s="13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5.75" hidden="1" customHeight="1">
      <c r="A111" s="13"/>
      <c r="B111" s="14"/>
      <c r="C111" s="14"/>
      <c r="D111" s="13"/>
      <c r="E111" s="13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5.75" hidden="1" customHeight="1">
      <c r="A112" s="13"/>
      <c r="B112" s="14"/>
      <c r="C112" s="14"/>
      <c r="D112" s="13"/>
      <c r="E112" s="13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75" hidden="1" customHeight="1">
      <c r="A113" s="13"/>
      <c r="B113" s="14"/>
      <c r="C113" s="14"/>
      <c r="D113" s="13"/>
      <c r="E113" s="13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75" hidden="1" customHeight="1">
      <c r="A114" s="13"/>
      <c r="B114" s="14"/>
      <c r="C114" s="14"/>
      <c r="D114" s="13"/>
      <c r="E114" s="13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75" hidden="1" customHeight="1">
      <c r="A115" s="13"/>
      <c r="B115" s="14"/>
      <c r="C115" s="14"/>
      <c r="D115" s="13"/>
      <c r="E115" s="13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75" hidden="1" customHeight="1">
      <c r="A116" s="13"/>
      <c r="B116" s="14"/>
      <c r="C116" s="14"/>
      <c r="D116" s="13"/>
      <c r="E116" s="13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75" hidden="1" customHeight="1">
      <c r="A117" s="13"/>
      <c r="B117" s="14"/>
      <c r="C117" s="14"/>
      <c r="D117" s="13"/>
      <c r="E117" s="13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75" hidden="1" customHeight="1">
      <c r="A118" s="13"/>
      <c r="B118" s="14"/>
      <c r="C118" s="14"/>
      <c r="D118" s="13"/>
      <c r="E118" s="13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75" hidden="1" customHeight="1">
      <c r="A119" s="13"/>
      <c r="B119" s="14"/>
      <c r="C119" s="14"/>
      <c r="D119" s="13"/>
      <c r="E119" s="13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75" hidden="1" customHeight="1">
      <c r="A120" s="13"/>
      <c r="B120" s="14"/>
      <c r="C120" s="14"/>
      <c r="D120" s="13"/>
      <c r="E120" s="13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75" hidden="1" customHeight="1">
      <c r="A121" s="13"/>
      <c r="B121" s="14"/>
      <c r="C121" s="14"/>
      <c r="D121" s="13"/>
      <c r="E121" s="13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75" hidden="1" customHeight="1">
      <c r="A122" s="13"/>
      <c r="B122" s="14"/>
      <c r="C122" s="14"/>
      <c r="D122" s="13"/>
      <c r="E122" s="13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75" hidden="1" customHeight="1">
      <c r="A123" s="13"/>
      <c r="B123" s="14"/>
      <c r="C123" s="14"/>
      <c r="D123" s="13"/>
      <c r="E123" s="13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75" hidden="1" customHeight="1">
      <c r="A124" s="13"/>
      <c r="B124" s="14"/>
      <c r="C124" s="14"/>
      <c r="D124" s="13"/>
      <c r="E124" s="13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75" hidden="1" customHeight="1">
      <c r="A125" s="13"/>
      <c r="B125" s="14"/>
      <c r="C125" s="14"/>
      <c r="D125" s="13"/>
      <c r="E125" s="13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75" hidden="1" customHeight="1">
      <c r="A126" s="13"/>
      <c r="B126" s="14"/>
      <c r="C126" s="14"/>
      <c r="D126" s="13"/>
      <c r="E126" s="13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75" hidden="1" customHeight="1">
      <c r="A127" s="13"/>
      <c r="B127" s="14"/>
      <c r="C127" s="14"/>
      <c r="D127" s="13"/>
      <c r="E127" s="13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75" hidden="1" customHeight="1">
      <c r="A128" s="13"/>
      <c r="B128" s="14"/>
      <c r="C128" s="14"/>
      <c r="D128" s="13"/>
      <c r="E128" s="13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75" hidden="1" customHeight="1">
      <c r="A129" s="13"/>
      <c r="B129" s="14"/>
      <c r="C129" s="14"/>
      <c r="D129" s="13"/>
      <c r="E129" s="13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75" hidden="1" customHeight="1">
      <c r="A130" s="13"/>
      <c r="B130" s="14"/>
      <c r="C130" s="14"/>
      <c r="D130" s="13"/>
      <c r="E130" s="13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75" hidden="1" customHeight="1">
      <c r="A131" s="13"/>
      <c r="B131" s="14"/>
      <c r="C131" s="14"/>
      <c r="D131" s="13"/>
      <c r="E131" s="13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75" hidden="1" customHeight="1">
      <c r="A132" s="13"/>
      <c r="B132" s="14"/>
      <c r="C132" s="14"/>
      <c r="D132" s="13"/>
      <c r="E132" s="13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75" hidden="1" customHeight="1">
      <c r="A133" s="13"/>
      <c r="B133" s="14"/>
      <c r="C133" s="14"/>
      <c r="D133" s="13"/>
      <c r="E133" s="13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75" hidden="1" customHeight="1">
      <c r="A134" s="13"/>
      <c r="B134" s="14"/>
      <c r="C134" s="14"/>
      <c r="D134" s="13"/>
      <c r="E134" s="13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75" hidden="1" customHeight="1">
      <c r="A135" s="13"/>
      <c r="B135" s="14"/>
      <c r="C135" s="14"/>
      <c r="D135" s="13"/>
      <c r="E135" s="13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75" hidden="1" customHeight="1">
      <c r="A136" s="13"/>
      <c r="B136" s="14"/>
      <c r="C136" s="14"/>
      <c r="D136" s="13"/>
      <c r="E136" s="13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75" hidden="1" customHeight="1">
      <c r="A137" s="13"/>
      <c r="B137" s="14"/>
      <c r="C137" s="14"/>
      <c r="D137" s="13"/>
      <c r="E137" s="13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75" hidden="1" customHeight="1">
      <c r="A138" s="13"/>
      <c r="B138" s="14"/>
      <c r="C138" s="14"/>
      <c r="D138" s="13"/>
      <c r="E138" s="13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75" hidden="1" customHeight="1">
      <c r="A139" s="13"/>
      <c r="B139" s="14"/>
      <c r="C139" s="14"/>
      <c r="D139" s="13"/>
      <c r="E139" s="13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75" hidden="1" customHeight="1">
      <c r="A140" s="13"/>
      <c r="B140" s="14"/>
      <c r="C140" s="14"/>
      <c r="D140" s="13"/>
      <c r="E140" s="13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75" hidden="1" customHeight="1">
      <c r="A141" s="13"/>
      <c r="B141" s="14"/>
      <c r="C141" s="14"/>
      <c r="D141" s="13"/>
      <c r="E141" s="13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75" hidden="1" customHeight="1">
      <c r="A142" s="13"/>
      <c r="B142" s="14"/>
      <c r="C142" s="14"/>
      <c r="D142" s="13"/>
      <c r="E142" s="13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75" hidden="1" customHeight="1">
      <c r="A143" s="13"/>
      <c r="B143" s="14"/>
      <c r="C143" s="14"/>
      <c r="D143" s="13"/>
      <c r="E143" s="13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75" hidden="1" customHeight="1">
      <c r="A144" s="13"/>
      <c r="B144" s="14"/>
      <c r="C144" s="14"/>
      <c r="D144" s="13"/>
      <c r="E144" s="13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75" hidden="1" customHeight="1">
      <c r="A145" s="13"/>
      <c r="B145" s="14"/>
      <c r="C145" s="14"/>
      <c r="D145" s="13"/>
      <c r="E145" s="13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75" hidden="1" customHeight="1">
      <c r="A146" s="13"/>
      <c r="B146" s="14"/>
      <c r="C146" s="14"/>
      <c r="D146" s="13"/>
      <c r="E146" s="13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75" hidden="1" customHeight="1">
      <c r="A147" s="13"/>
      <c r="B147" s="14"/>
      <c r="C147" s="14"/>
      <c r="D147" s="13"/>
      <c r="E147" s="13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75" hidden="1" customHeight="1">
      <c r="A148" s="13"/>
      <c r="B148" s="14"/>
      <c r="C148" s="14"/>
      <c r="D148" s="13"/>
      <c r="E148" s="13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75" hidden="1" customHeight="1">
      <c r="A149" s="13"/>
      <c r="B149" s="14"/>
      <c r="C149" s="14"/>
      <c r="D149" s="13"/>
      <c r="E149" s="13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75" hidden="1" customHeight="1">
      <c r="A150" s="13"/>
      <c r="B150" s="14"/>
      <c r="C150" s="14"/>
      <c r="D150" s="13"/>
      <c r="E150" s="13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5.75" hidden="1" customHeight="1">
      <c r="A151" s="13"/>
      <c r="B151" s="14"/>
      <c r="C151" s="14"/>
      <c r="D151" s="13"/>
      <c r="E151" s="13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5.75" hidden="1" customHeight="1">
      <c r="A152" s="13"/>
      <c r="B152" s="14"/>
      <c r="C152" s="14"/>
      <c r="D152" s="13"/>
      <c r="E152" s="13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5.75" hidden="1" customHeight="1">
      <c r="A153" s="13"/>
      <c r="B153" s="14"/>
      <c r="C153" s="14"/>
      <c r="D153" s="13"/>
      <c r="E153" s="13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75" hidden="1" customHeight="1">
      <c r="A154" s="13"/>
      <c r="B154" s="14"/>
      <c r="C154" s="14"/>
      <c r="D154" s="13"/>
      <c r="E154" s="13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75" hidden="1" customHeight="1">
      <c r="A155" s="13"/>
      <c r="B155" s="14"/>
      <c r="C155" s="14"/>
      <c r="D155" s="13"/>
      <c r="E155" s="13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5.75" hidden="1" customHeight="1">
      <c r="A156" s="13"/>
      <c r="B156" s="14"/>
      <c r="C156" s="14"/>
      <c r="D156" s="13"/>
      <c r="E156" s="13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5.75" hidden="1" customHeight="1">
      <c r="A157" s="13"/>
      <c r="B157" s="14"/>
      <c r="C157" s="14"/>
      <c r="D157" s="13"/>
      <c r="E157" s="13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5.75" hidden="1" customHeight="1">
      <c r="A158" s="13"/>
      <c r="B158" s="14"/>
      <c r="C158" s="14"/>
      <c r="D158" s="13"/>
      <c r="E158" s="13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5.75" hidden="1" customHeight="1">
      <c r="A159" s="13"/>
      <c r="B159" s="14"/>
      <c r="C159" s="14"/>
      <c r="D159" s="13"/>
      <c r="E159" s="13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5.75" hidden="1" customHeight="1">
      <c r="A160" s="13"/>
      <c r="B160" s="14"/>
      <c r="C160" s="14"/>
      <c r="D160" s="13"/>
      <c r="E160" s="13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5.75" hidden="1" customHeight="1">
      <c r="A161" s="13"/>
      <c r="B161" s="14"/>
      <c r="C161" s="14"/>
      <c r="D161" s="13"/>
      <c r="E161" s="13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5.75" hidden="1" customHeight="1">
      <c r="A162" s="13"/>
      <c r="B162" s="14"/>
      <c r="C162" s="14"/>
      <c r="D162" s="13"/>
      <c r="E162" s="13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5.75" hidden="1" customHeight="1">
      <c r="A163" s="13"/>
      <c r="B163" s="14"/>
      <c r="C163" s="14"/>
      <c r="D163" s="13"/>
      <c r="E163" s="13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5.75" hidden="1" customHeight="1">
      <c r="A164" s="13"/>
      <c r="B164" s="14"/>
      <c r="C164" s="14"/>
      <c r="D164" s="13"/>
      <c r="E164" s="13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5.75" hidden="1" customHeight="1">
      <c r="A165" s="13"/>
      <c r="B165" s="14"/>
      <c r="C165" s="14"/>
      <c r="D165" s="13"/>
      <c r="E165" s="13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5.75" hidden="1" customHeight="1">
      <c r="A166" s="13"/>
      <c r="B166" s="14"/>
      <c r="C166" s="14"/>
      <c r="D166" s="13"/>
      <c r="E166" s="13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5.75" hidden="1" customHeight="1">
      <c r="A167" s="13"/>
      <c r="B167" s="14"/>
      <c r="C167" s="14"/>
      <c r="D167" s="13"/>
      <c r="E167" s="13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5.75" hidden="1" customHeight="1">
      <c r="A168" s="13"/>
      <c r="B168" s="14"/>
      <c r="C168" s="14"/>
      <c r="D168" s="13"/>
      <c r="E168" s="13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hidden="1" customHeight="1">
      <c r="A169" s="13"/>
      <c r="B169" s="14"/>
      <c r="C169" s="14"/>
      <c r="D169" s="13"/>
      <c r="E169" s="13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75" hidden="1" customHeight="1">
      <c r="A170" s="13"/>
      <c r="B170" s="14"/>
      <c r="C170" s="14"/>
      <c r="D170" s="13"/>
      <c r="E170" s="13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75" hidden="1" customHeight="1">
      <c r="A171" s="13"/>
      <c r="B171" s="14"/>
      <c r="C171" s="14"/>
      <c r="D171" s="13"/>
      <c r="E171" s="13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75" hidden="1" customHeight="1">
      <c r="A172" s="13"/>
      <c r="B172" s="14"/>
      <c r="C172" s="14"/>
      <c r="D172" s="13"/>
      <c r="E172" s="13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75" hidden="1" customHeight="1">
      <c r="A173" s="13"/>
      <c r="B173" s="14"/>
      <c r="C173" s="14"/>
      <c r="D173" s="13"/>
      <c r="E173" s="13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75" hidden="1" customHeight="1">
      <c r="A174" s="13"/>
      <c r="B174" s="14"/>
      <c r="C174" s="14"/>
      <c r="D174" s="13"/>
      <c r="E174" s="13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75" hidden="1" customHeight="1">
      <c r="A175" s="13"/>
      <c r="B175" s="14"/>
      <c r="C175" s="14"/>
      <c r="D175" s="13"/>
      <c r="E175" s="13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75" hidden="1" customHeight="1">
      <c r="A176" s="13"/>
      <c r="B176" s="14"/>
      <c r="C176" s="14"/>
      <c r="D176" s="13"/>
      <c r="E176" s="13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75" hidden="1" customHeight="1">
      <c r="A177" s="13"/>
      <c r="B177" s="14"/>
      <c r="C177" s="14"/>
      <c r="D177" s="13"/>
      <c r="E177" s="13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75" hidden="1" customHeight="1">
      <c r="A178" s="13"/>
      <c r="B178" s="14"/>
      <c r="C178" s="14"/>
      <c r="D178" s="13"/>
      <c r="E178" s="13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75" hidden="1" customHeight="1">
      <c r="A179" s="13"/>
      <c r="B179" s="14"/>
      <c r="C179" s="14"/>
      <c r="D179" s="13"/>
      <c r="E179" s="13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75" hidden="1" customHeight="1">
      <c r="A180" s="13"/>
      <c r="B180" s="14"/>
      <c r="C180" s="14"/>
      <c r="D180" s="13"/>
      <c r="E180" s="13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75" hidden="1" customHeight="1">
      <c r="A181" s="13"/>
      <c r="B181" s="14"/>
      <c r="C181" s="14"/>
      <c r="D181" s="13"/>
      <c r="E181" s="13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75" hidden="1" customHeight="1">
      <c r="A182" s="13"/>
      <c r="B182" s="14"/>
      <c r="C182" s="14"/>
      <c r="D182" s="13"/>
      <c r="E182" s="13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75" hidden="1" customHeight="1">
      <c r="A183" s="13"/>
      <c r="B183" s="14"/>
      <c r="C183" s="14"/>
      <c r="D183" s="13"/>
      <c r="E183" s="13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75" hidden="1" customHeight="1">
      <c r="A184" s="13"/>
      <c r="B184" s="14"/>
      <c r="C184" s="14"/>
      <c r="D184" s="13"/>
      <c r="E184" s="13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5.75" hidden="1" customHeight="1">
      <c r="A185" s="13"/>
      <c r="B185" s="14"/>
      <c r="C185" s="14"/>
      <c r="D185" s="13"/>
      <c r="E185" s="13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5.75" hidden="1" customHeight="1">
      <c r="A186" s="13"/>
      <c r="B186" s="14"/>
      <c r="C186" s="14"/>
      <c r="D186" s="13"/>
      <c r="E186" s="13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5.75" hidden="1" customHeight="1">
      <c r="A187" s="13"/>
      <c r="B187" s="14"/>
      <c r="C187" s="14"/>
      <c r="D187" s="13"/>
      <c r="E187" s="13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5.75" hidden="1" customHeight="1">
      <c r="A188" s="13"/>
      <c r="B188" s="14"/>
      <c r="C188" s="14"/>
      <c r="D188" s="13"/>
      <c r="E188" s="13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5.75" hidden="1" customHeight="1">
      <c r="A189" s="13"/>
      <c r="B189" s="14"/>
      <c r="C189" s="14"/>
      <c r="D189" s="13"/>
      <c r="E189" s="13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5.75" hidden="1" customHeight="1">
      <c r="A190" s="13"/>
      <c r="B190" s="14"/>
      <c r="C190" s="14"/>
      <c r="D190" s="13"/>
      <c r="E190" s="13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75" hidden="1" customHeight="1">
      <c r="A191" s="13"/>
      <c r="B191" s="14"/>
      <c r="C191" s="14"/>
      <c r="D191" s="13"/>
      <c r="E191" s="13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75" hidden="1" customHeight="1">
      <c r="A192" s="13"/>
      <c r="B192" s="14"/>
      <c r="C192" s="14"/>
      <c r="D192" s="13"/>
      <c r="E192" s="13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75" hidden="1" customHeight="1">
      <c r="A193" s="13"/>
      <c r="B193" s="14"/>
      <c r="C193" s="14"/>
      <c r="D193" s="13"/>
      <c r="E193" s="13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75" hidden="1" customHeight="1">
      <c r="A194" s="13"/>
      <c r="B194" s="14"/>
      <c r="C194" s="14"/>
      <c r="D194" s="13"/>
      <c r="E194" s="13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75" hidden="1" customHeight="1">
      <c r="A195" s="13"/>
      <c r="B195" s="14"/>
      <c r="C195" s="14"/>
      <c r="D195" s="13"/>
      <c r="E195" s="13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75" hidden="1" customHeight="1">
      <c r="A196" s="13"/>
      <c r="B196" s="14"/>
      <c r="C196" s="14"/>
      <c r="D196" s="13"/>
      <c r="E196" s="13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75" hidden="1" customHeight="1">
      <c r="A197" s="13"/>
      <c r="B197" s="14"/>
      <c r="C197" s="14"/>
      <c r="D197" s="13"/>
      <c r="E197" s="13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75" hidden="1" customHeight="1">
      <c r="A198" s="13"/>
      <c r="B198" s="14"/>
      <c r="C198" s="14"/>
      <c r="D198" s="13"/>
      <c r="E198" s="13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75" hidden="1" customHeight="1">
      <c r="A199" s="13"/>
      <c r="B199" s="14"/>
      <c r="C199" s="14"/>
      <c r="D199" s="13"/>
      <c r="E199" s="13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75" hidden="1" customHeight="1">
      <c r="A200" s="13"/>
      <c r="B200" s="14"/>
      <c r="C200" s="14"/>
      <c r="D200" s="13"/>
      <c r="E200" s="13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75" hidden="1" customHeight="1">
      <c r="A201" s="13"/>
      <c r="B201" s="14"/>
      <c r="C201" s="14"/>
      <c r="D201" s="13"/>
      <c r="E201" s="13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75" hidden="1" customHeight="1">
      <c r="A202" s="13"/>
      <c r="B202" s="14"/>
      <c r="C202" s="14"/>
      <c r="D202" s="13"/>
      <c r="E202" s="13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75" hidden="1" customHeight="1">
      <c r="A203" s="13"/>
      <c r="B203" s="14"/>
      <c r="C203" s="14"/>
      <c r="D203" s="13"/>
      <c r="E203" s="13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75" hidden="1" customHeight="1">
      <c r="A204" s="13"/>
      <c r="B204" s="14"/>
      <c r="C204" s="14"/>
      <c r="D204" s="13"/>
      <c r="E204" s="13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75" hidden="1" customHeight="1">
      <c r="A205" s="13"/>
      <c r="B205" s="14"/>
      <c r="C205" s="14"/>
      <c r="D205" s="13"/>
      <c r="E205" s="13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75" hidden="1" customHeight="1">
      <c r="A206" s="13"/>
      <c r="B206" s="14"/>
      <c r="C206" s="14"/>
      <c r="D206" s="13"/>
      <c r="E206" s="13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75" hidden="1" customHeight="1">
      <c r="A207" s="13"/>
      <c r="B207" s="14"/>
      <c r="C207" s="14"/>
      <c r="D207" s="13"/>
      <c r="E207" s="13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75" hidden="1" customHeight="1">
      <c r="A208" s="13"/>
      <c r="B208" s="14"/>
      <c r="C208" s="14"/>
      <c r="D208" s="13"/>
      <c r="E208" s="13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75" hidden="1" customHeight="1">
      <c r="A209" s="13"/>
      <c r="B209" s="14"/>
      <c r="C209" s="14"/>
      <c r="D209" s="13"/>
      <c r="E209" s="13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75" hidden="1" customHeight="1">
      <c r="A210" s="13"/>
      <c r="B210" s="14"/>
      <c r="C210" s="14"/>
      <c r="D210" s="13"/>
      <c r="E210" s="13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75" hidden="1" customHeight="1">
      <c r="A211" s="13"/>
      <c r="B211" s="14"/>
      <c r="C211" s="14"/>
      <c r="D211" s="13"/>
      <c r="E211" s="13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75" hidden="1" customHeight="1">
      <c r="A212" s="13"/>
      <c r="B212" s="14"/>
      <c r="C212" s="14"/>
      <c r="D212" s="13"/>
      <c r="E212" s="13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75" hidden="1" customHeight="1">
      <c r="A213" s="13"/>
      <c r="B213" s="14"/>
      <c r="C213" s="14"/>
      <c r="D213" s="13"/>
      <c r="E213" s="13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5.75" hidden="1" customHeight="1">
      <c r="A214" s="13"/>
      <c r="B214" s="14"/>
      <c r="C214" s="14"/>
      <c r="D214" s="13"/>
      <c r="E214" s="13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5.75" hidden="1" customHeight="1">
      <c r="A215" s="13"/>
      <c r="B215" s="14"/>
      <c r="C215" s="14"/>
      <c r="D215" s="13"/>
      <c r="E215" s="13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5.75" hidden="1" customHeight="1">
      <c r="A216" s="13"/>
      <c r="B216" s="14"/>
      <c r="C216" s="14"/>
      <c r="D216" s="13"/>
      <c r="E216" s="13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5.75" hidden="1" customHeight="1">
      <c r="A217" s="13"/>
      <c r="B217" s="14"/>
      <c r="C217" s="14"/>
      <c r="D217" s="13"/>
      <c r="E217" s="13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5.75" hidden="1" customHeight="1">
      <c r="A218" s="13"/>
      <c r="B218" s="14"/>
      <c r="C218" s="14"/>
      <c r="D218" s="13"/>
      <c r="E218" s="13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5.75" hidden="1" customHeight="1">
      <c r="A219" s="13"/>
      <c r="B219" s="14"/>
      <c r="C219" s="14"/>
      <c r="D219" s="13"/>
      <c r="E219" s="13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5.75" hidden="1" customHeight="1">
      <c r="A220" s="13"/>
      <c r="B220" s="14"/>
      <c r="C220" s="14"/>
      <c r="D220" s="13"/>
      <c r="E220" s="13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0"/>
    <col customWidth="1" min="2" max="2" width="51.86"/>
    <col customWidth="1" min="3" max="3" width="12.0"/>
    <col customWidth="1" min="4" max="4" width="15.0"/>
    <col customWidth="1" min="5" max="5" width="18.0"/>
    <col customWidth="1" min="6" max="6" width="12.0"/>
    <col customWidth="1" min="7" max="9" width="20.0"/>
    <col customWidth="1" min="10" max="10" width="15.0"/>
    <col customWidth="1" min="11" max="11" width="30.0"/>
    <col customWidth="1" min="12" max="12" width="25.0"/>
    <col customWidth="1" min="13" max="15" width="12.0"/>
    <col customWidth="1" min="16" max="17" width="18.0"/>
    <col customWidth="1" min="18" max="19" width="35.0"/>
    <col customWidth="1" min="20" max="20" width="25.0"/>
    <col customWidth="1" min="21" max="21" width="18.0"/>
    <col customWidth="1" min="22" max="22" width="25.0"/>
    <col customWidth="1" min="23" max="24" width="20.0"/>
    <col customWidth="1" min="25" max="27" width="18.0"/>
    <col customWidth="1" min="28" max="28" width="15.0"/>
  </cols>
  <sheetData>
    <row r="1" ht="27.75" customHeight="1">
      <c r="A1" s="9" t="s">
        <v>123</v>
      </c>
      <c r="B1" s="9" t="s">
        <v>124</v>
      </c>
      <c r="C1" s="9" t="s">
        <v>90</v>
      </c>
      <c r="D1" s="9" t="s">
        <v>91</v>
      </c>
      <c r="E1" s="9" t="s">
        <v>125</v>
      </c>
      <c r="F1" s="9" t="s">
        <v>126</v>
      </c>
      <c r="G1" s="9" t="s">
        <v>127</v>
      </c>
      <c r="H1" s="9" t="s">
        <v>128</v>
      </c>
      <c r="I1" s="9" t="s">
        <v>129</v>
      </c>
      <c r="J1" s="9" t="s">
        <v>130</v>
      </c>
      <c r="K1" s="9" t="s">
        <v>131</v>
      </c>
      <c r="L1" s="15" t="s">
        <v>132</v>
      </c>
      <c r="M1" s="15" t="s">
        <v>133</v>
      </c>
      <c r="N1" s="15" t="s">
        <v>134</v>
      </c>
      <c r="O1" s="15" t="s">
        <v>135</v>
      </c>
      <c r="P1" s="15" t="s">
        <v>136</v>
      </c>
      <c r="Q1" s="15" t="s">
        <v>137</v>
      </c>
      <c r="R1" s="9" t="s">
        <v>138</v>
      </c>
      <c r="S1" s="15" t="s">
        <v>139</v>
      </c>
      <c r="T1" s="9" t="s">
        <v>140</v>
      </c>
      <c r="U1" s="9" t="s">
        <v>141</v>
      </c>
      <c r="V1" s="9" t="s">
        <v>142</v>
      </c>
      <c r="W1" s="9" t="s">
        <v>143</v>
      </c>
      <c r="X1" s="9" t="s">
        <v>144</v>
      </c>
      <c r="Y1" s="9" t="s">
        <v>145</v>
      </c>
      <c r="Z1" s="9" t="s">
        <v>146</v>
      </c>
      <c r="AA1" s="9" t="s">
        <v>147</v>
      </c>
      <c r="AB1" s="9" t="s">
        <v>148</v>
      </c>
    </row>
    <row r="2" ht="27.75" customHeight="1">
      <c r="A2" s="13" t="str">
        <f>IF('簡易入力モード'!A2&lt;&gt;"",'簡易入力モード'!A2,"")</f>
        <v>月次売上集計</v>
      </c>
      <c r="B2" s="13" t="s">
        <v>149</v>
      </c>
      <c r="C2" s="14">
        <f>IF('簡易入力モード'!B2&lt;&gt;"",'簡易入力モード'!B2,"")</f>
        <v>4</v>
      </c>
      <c r="D2" s="14">
        <f>IF('簡易入力モード'!C2&lt;&gt;"",'簡易入力モード'!C2,"")</f>
        <v>120</v>
      </c>
      <c r="E2" s="14">
        <v>0.0</v>
      </c>
      <c r="F2" s="14">
        <v>2.0</v>
      </c>
      <c r="G2" s="14" t="s">
        <v>150</v>
      </c>
      <c r="H2" s="14" t="s">
        <v>150</v>
      </c>
      <c r="I2" s="14" t="s">
        <v>151</v>
      </c>
      <c r="J2" s="14" t="s">
        <v>152</v>
      </c>
      <c r="K2" s="14" t="s">
        <v>153</v>
      </c>
      <c r="L2" s="16" t="s">
        <v>154</v>
      </c>
      <c r="M2" s="16" t="s">
        <v>155</v>
      </c>
      <c r="N2" s="16" t="s">
        <v>156</v>
      </c>
      <c r="O2" s="16" t="s">
        <v>157</v>
      </c>
      <c r="P2" s="16">
        <v>480.0</v>
      </c>
      <c r="Q2" s="16">
        <v>120.0</v>
      </c>
      <c r="R2" s="13" t="str">
        <f>IF('簡易入力モード'!E2&lt;&gt;"",'簡易入力モード'!E2,"")</f>
        <v/>
      </c>
      <c r="S2" s="17" t="s">
        <v>158</v>
      </c>
      <c r="T2" s="14" t="s">
        <v>159</v>
      </c>
      <c r="U2" s="18">
        <f t="shared" ref="U2:U502" si="1">IFERROR(C2*(D2+E2),"")</f>
        <v>480</v>
      </c>
      <c r="V2" s="18">
        <f t="shared" ref="V2:V502" si="2">ROUND(100*(0.2*MIN(1,IFERROR(C2/20,0))+0.15*MIN(1,IFERROR(E2/30,0))+0.2*IF(TRIM(G2)="高",1,IF(TRIM(G2)="中",0.5,0))+0.15*IF(TRIM(H2)="高",1,IF(TRIM(H2)="中",0.5,0))+0.1*MIN(1,IFERROR(F2/20,0))+0.15*IF(TRIM(I2)="高",1,IF(TRIM(I2)="中",0.5,0))+0.15*(1-IF(TRIM(J2)="高",1,IF(TRIM(J2)="中",0.5,0)))),0)</f>
        <v>48</v>
      </c>
      <c r="W2" s="18" t="str">
        <f t="shared" ref="W2:W502" si="3">IF(G2="高",IF(H2&lt;&gt;"低","GAS",IF(I2="高","NotebookLM","Gem")),IF(I2="高","NotebookLM","Gem"))</f>
        <v>GAS</v>
      </c>
      <c r="X2" s="18">
        <f t="shared" ref="X2:X16" si="4">IF(W2="Gem",0.4,IF(W2="NotebookLM",0.5,IF(W2="GAS",0.7,IF(W2="Microsoft Copilot",0.4,IF(W2="Microsoft 365 AI",0.4,IF(W2="Power Automate",0.7,IF(W2="Power Apps",0.6,IF(W2="ChatGPT",0.5,IF(W2="Claude",0.5,IF(W2="Gemini",0.5,IF(W2="Dify",0.6,IF(W2="n8n",0.7,IF(W2="Make",0.7,IF(W2="Zapier",0.7,IF(W2="一般的な社内AIチャット",0.5,IF(W2="その他",0.5,0.5))))))))))))))))</f>
        <v>0.7</v>
      </c>
      <c r="Y2" s="18">
        <f t="shared" ref="Y2:Y502" si="5">IFERROR(U2*(1-X2),"")</f>
        <v>144</v>
      </c>
      <c r="Z2" s="18">
        <f t="shared" ref="Z2:Z502" si="6">IFERROR(U2-Y2,"")</f>
        <v>336</v>
      </c>
      <c r="AA2" s="18">
        <f t="shared" ref="AA2:AA502" si="7">IF(AND(P2&gt;0,Q2&gt;=0),P2-Q2,"")</f>
        <v>360</v>
      </c>
      <c r="AB2" s="18">
        <f t="shared" ref="AB2:AB502" si="8">IF(P2&gt;0,(P2-Q2)/P2,"")</f>
        <v>0.75</v>
      </c>
    </row>
    <row r="3" ht="27.75" customHeight="1">
      <c r="A3" s="13" t="str">
        <f>IF('簡易入力モード'!A3&lt;&gt;"",'簡易入力モード'!A3,"")</f>
        <v>経費精算書作成</v>
      </c>
      <c r="B3" s="13" t="s">
        <v>160</v>
      </c>
      <c r="C3" s="14">
        <f>IF('簡易入力モード'!B3&lt;&gt;"",'簡易入力モード'!B3,"")</f>
        <v>20</v>
      </c>
      <c r="D3" s="14">
        <f>IF('簡易入力モード'!C3&lt;&gt;"",'簡易入力モード'!C3,"")</f>
        <v>15</v>
      </c>
      <c r="E3" s="14">
        <v>5.0</v>
      </c>
      <c r="F3" s="14">
        <v>5.0</v>
      </c>
      <c r="G3" s="14" t="s">
        <v>152</v>
      </c>
      <c r="H3" s="14" t="s">
        <v>152</v>
      </c>
      <c r="I3" s="14" t="s">
        <v>151</v>
      </c>
      <c r="J3" s="14" t="s">
        <v>152</v>
      </c>
      <c r="K3" s="14" t="s">
        <v>161</v>
      </c>
      <c r="L3" s="16" t="s">
        <v>162</v>
      </c>
      <c r="M3" s="16" t="s">
        <v>155</v>
      </c>
      <c r="N3" s="16" t="s">
        <v>163</v>
      </c>
      <c r="O3" s="16" t="s">
        <v>164</v>
      </c>
      <c r="P3" s="16">
        <v>300.0</v>
      </c>
      <c r="Q3" s="16">
        <v>90.0</v>
      </c>
      <c r="R3" s="13" t="str">
        <f>IF('簡易入力モード'!E3&lt;&gt;"",'簡易入力モード'!E3,"")</f>
        <v/>
      </c>
      <c r="S3" s="17" t="s">
        <v>165</v>
      </c>
      <c r="T3" s="14" t="s">
        <v>159</v>
      </c>
      <c r="U3" s="18">
        <f t="shared" si="1"/>
        <v>400</v>
      </c>
      <c r="V3" s="18">
        <f t="shared" si="2"/>
        <v>50</v>
      </c>
      <c r="W3" s="18" t="str">
        <f t="shared" si="3"/>
        <v>Gem</v>
      </c>
      <c r="X3" s="18">
        <f t="shared" si="4"/>
        <v>0.4</v>
      </c>
      <c r="Y3" s="18">
        <f t="shared" si="5"/>
        <v>240</v>
      </c>
      <c r="Z3" s="18">
        <f t="shared" si="6"/>
        <v>160</v>
      </c>
      <c r="AA3" s="18">
        <f t="shared" si="7"/>
        <v>210</v>
      </c>
      <c r="AB3" s="18">
        <f t="shared" si="8"/>
        <v>0.7</v>
      </c>
    </row>
    <row r="4" ht="27.75" customHeight="1">
      <c r="A4" s="13" t="str">
        <f>IF('簡易入力モード'!A4&lt;&gt;"",'簡易入力モード'!A4,"")</f>
        <v>週次報告書作成</v>
      </c>
      <c r="B4" s="13" t="s">
        <v>166</v>
      </c>
      <c r="C4" s="14">
        <f>IF('簡易入力モード'!B4&lt;&gt;"",'簡易入力モード'!B4,"")</f>
        <v>4</v>
      </c>
      <c r="D4" s="14">
        <f>IF('簡易入力モード'!C4&lt;&gt;"",'簡易入力モード'!C4,"")</f>
        <v>90</v>
      </c>
      <c r="E4" s="14">
        <v>0.0</v>
      </c>
      <c r="F4" s="14">
        <v>3.0</v>
      </c>
      <c r="G4" s="14" t="s">
        <v>150</v>
      </c>
      <c r="H4" s="14" t="s">
        <v>150</v>
      </c>
      <c r="I4" s="14" t="s">
        <v>151</v>
      </c>
      <c r="J4" s="14" t="s">
        <v>151</v>
      </c>
      <c r="K4" s="14" t="s">
        <v>153</v>
      </c>
      <c r="L4" s="16" t="s">
        <v>167</v>
      </c>
      <c r="M4" s="16" t="s">
        <v>155</v>
      </c>
      <c r="N4" s="16" t="s">
        <v>157</v>
      </c>
      <c r="O4" s="16"/>
      <c r="P4" s="16">
        <v>360.0</v>
      </c>
      <c r="Q4" s="16">
        <v>0.0</v>
      </c>
      <c r="R4" s="13" t="str">
        <f>IF('簡易入力モード'!E4&lt;&gt;"",'簡易入力モード'!E4,"")</f>
        <v/>
      </c>
      <c r="S4" s="17" t="s">
        <v>168</v>
      </c>
      <c r="T4" s="14" t="s">
        <v>159</v>
      </c>
      <c r="U4" s="18">
        <f t="shared" si="1"/>
        <v>360</v>
      </c>
      <c r="V4" s="18">
        <f t="shared" si="2"/>
        <v>56</v>
      </c>
      <c r="W4" s="18" t="str">
        <f t="shared" si="3"/>
        <v>GAS</v>
      </c>
      <c r="X4" s="18">
        <f t="shared" si="4"/>
        <v>0.7</v>
      </c>
      <c r="Y4" s="18">
        <f t="shared" si="5"/>
        <v>108</v>
      </c>
      <c r="Z4" s="18">
        <f t="shared" si="6"/>
        <v>252</v>
      </c>
      <c r="AA4" s="18">
        <f t="shared" si="7"/>
        <v>360</v>
      </c>
      <c r="AB4" s="18">
        <f t="shared" si="8"/>
        <v>1</v>
      </c>
    </row>
    <row r="5" ht="27.75" customHeight="1">
      <c r="A5" s="13" t="str">
        <f>IF('簡易入力モード'!A5&lt;&gt;"",'簡易入力モード'!A5,"")</f>
        <v>顧客データ整理</v>
      </c>
      <c r="B5" s="13" t="s">
        <v>169</v>
      </c>
      <c r="C5" s="14">
        <f>IF('簡易入力モード'!B5&lt;&gt;"",'簡易入力モード'!B5,"")</f>
        <v>2</v>
      </c>
      <c r="D5" s="14">
        <f>IF('簡易入力モード'!C5&lt;&gt;"",'簡易入力モード'!C5,"")</f>
        <v>180</v>
      </c>
      <c r="E5" s="14">
        <v>30.0</v>
      </c>
      <c r="F5" s="14">
        <v>8.0</v>
      </c>
      <c r="G5" s="14" t="s">
        <v>152</v>
      </c>
      <c r="H5" s="14" t="s">
        <v>150</v>
      </c>
      <c r="I5" s="14" t="s">
        <v>152</v>
      </c>
      <c r="J5" s="14" t="s">
        <v>150</v>
      </c>
      <c r="K5" s="14" t="s">
        <v>170</v>
      </c>
      <c r="L5" s="16" t="s">
        <v>171</v>
      </c>
      <c r="M5" s="16" t="s">
        <v>155</v>
      </c>
      <c r="N5" s="16" t="s">
        <v>172</v>
      </c>
      <c r="O5" s="16"/>
      <c r="P5" s="16">
        <v>360.0</v>
      </c>
      <c r="Q5" s="16">
        <v>0.0</v>
      </c>
      <c r="R5" s="13" t="str">
        <f>IF('簡易入力モード'!E5&lt;&gt;"",'簡易入力モード'!E5,"")</f>
        <v/>
      </c>
      <c r="S5" s="17" t="s">
        <v>173</v>
      </c>
      <c r="T5" s="19" t="s">
        <v>159</v>
      </c>
      <c r="U5" s="18">
        <f t="shared" si="1"/>
        <v>420</v>
      </c>
      <c r="V5" s="18">
        <f t="shared" si="2"/>
        <v>54</v>
      </c>
      <c r="W5" s="18" t="str">
        <f t="shared" si="3"/>
        <v>Gem</v>
      </c>
      <c r="X5" s="18">
        <f t="shared" si="4"/>
        <v>0.4</v>
      </c>
      <c r="Y5" s="18">
        <f t="shared" si="5"/>
        <v>252</v>
      </c>
      <c r="Z5" s="18">
        <f t="shared" si="6"/>
        <v>168</v>
      </c>
      <c r="AA5" s="18">
        <f t="shared" si="7"/>
        <v>360</v>
      </c>
      <c r="AB5" s="18">
        <f t="shared" si="8"/>
        <v>1</v>
      </c>
    </row>
    <row r="6" ht="27.75" customHeight="1">
      <c r="A6" s="13" t="str">
        <f>IF('簡易入力モード'!A6&lt;&gt;"",'簡易入力モード'!A6,"")</f>
        <v>請求書発行</v>
      </c>
      <c r="B6" s="13" t="s">
        <v>174</v>
      </c>
      <c r="C6" s="14">
        <f>IF('簡易入力モード'!B6&lt;&gt;"",'簡易入力モード'!B6,"")</f>
        <v>10</v>
      </c>
      <c r="D6" s="14">
        <f>IF('簡易入力モード'!C6&lt;&gt;"",'簡易入力モード'!C6,"")</f>
        <v>25</v>
      </c>
      <c r="E6" s="14">
        <v>10.0</v>
      </c>
      <c r="F6" s="14">
        <v>1.0</v>
      </c>
      <c r="G6" s="14" t="s">
        <v>150</v>
      </c>
      <c r="H6" s="14" t="s">
        <v>150</v>
      </c>
      <c r="I6" s="14" t="s">
        <v>151</v>
      </c>
      <c r="J6" s="14" t="s">
        <v>152</v>
      </c>
      <c r="K6" s="14" t="s">
        <v>175</v>
      </c>
      <c r="L6" s="16" t="s">
        <v>176</v>
      </c>
      <c r="M6" s="16" t="s">
        <v>155</v>
      </c>
      <c r="N6" s="16" t="s">
        <v>164</v>
      </c>
      <c r="O6" s="16"/>
      <c r="P6" s="16">
        <v>250.0</v>
      </c>
      <c r="Q6" s="16">
        <v>0.0</v>
      </c>
      <c r="R6" s="13" t="str">
        <f>IF('簡易入力モード'!E6&lt;&gt;"",'簡易入力モード'!E6,"")</f>
        <v/>
      </c>
      <c r="S6" s="17" t="s">
        <v>177</v>
      </c>
      <c r="T6" s="14"/>
      <c r="U6" s="18">
        <f t="shared" si="1"/>
        <v>350</v>
      </c>
      <c r="V6" s="18">
        <f t="shared" si="2"/>
        <v>58</v>
      </c>
      <c r="W6" s="18" t="str">
        <f t="shared" si="3"/>
        <v>GAS</v>
      </c>
      <c r="X6" s="18">
        <f t="shared" si="4"/>
        <v>0.7</v>
      </c>
      <c r="Y6" s="18">
        <f t="shared" si="5"/>
        <v>105</v>
      </c>
      <c r="Z6" s="18">
        <f t="shared" si="6"/>
        <v>245</v>
      </c>
      <c r="AA6" s="18">
        <f t="shared" si="7"/>
        <v>250</v>
      </c>
      <c r="AB6" s="18">
        <f t="shared" si="8"/>
        <v>1</v>
      </c>
    </row>
    <row r="7" ht="27.75" customHeight="1">
      <c r="A7" s="13" t="str">
        <f>IF('簡易入力モード'!A7&lt;&gt;"",'簡易入力モード'!A7,"")</f>
        <v>在庫データ更新</v>
      </c>
      <c r="B7" s="13" t="s">
        <v>178</v>
      </c>
      <c r="C7" s="14">
        <f>IF('簡易入力モード'!B7&lt;&gt;"",'簡易入力モード'!B7,"")</f>
        <v>5</v>
      </c>
      <c r="D7" s="14">
        <f>IF('簡易入力モード'!C7&lt;&gt;"",'簡易入力モード'!C7,"")</f>
        <v>40</v>
      </c>
      <c r="E7" s="14">
        <v>15.0</v>
      </c>
      <c r="F7" s="14">
        <v>3.0</v>
      </c>
      <c r="G7" s="14" t="s">
        <v>150</v>
      </c>
      <c r="H7" s="14" t="s">
        <v>150</v>
      </c>
      <c r="I7" s="14" t="s">
        <v>151</v>
      </c>
      <c r="J7" s="14" t="s">
        <v>152</v>
      </c>
      <c r="K7" s="14" t="s">
        <v>170</v>
      </c>
      <c r="L7" s="16" t="s">
        <v>179</v>
      </c>
      <c r="M7" s="16" t="s">
        <v>155</v>
      </c>
      <c r="N7" s="16" t="s">
        <v>180</v>
      </c>
      <c r="O7" s="16"/>
      <c r="P7" s="16">
        <v>200.0</v>
      </c>
      <c r="Q7" s="16">
        <v>0.0</v>
      </c>
      <c r="R7" s="13" t="str">
        <f>IF('簡易入力モード'!E7&lt;&gt;"",'簡易入力モード'!E7,"")</f>
        <v/>
      </c>
      <c r="S7" s="17" t="s">
        <v>181</v>
      </c>
      <c r="T7" s="14"/>
      <c r="U7" s="18">
        <f t="shared" si="1"/>
        <v>275</v>
      </c>
      <c r="V7" s="18">
        <f t="shared" si="2"/>
        <v>57</v>
      </c>
      <c r="W7" s="18" t="str">
        <f t="shared" si="3"/>
        <v>GAS</v>
      </c>
      <c r="X7" s="18">
        <f t="shared" si="4"/>
        <v>0.7</v>
      </c>
      <c r="Y7" s="18">
        <f t="shared" si="5"/>
        <v>82.5</v>
      </c>
      <c r="Z7" s="18">
        <f t="shared" si="6"/>
        <v>192.5</v>
      </c>
      <c r="AA7" s="18">
        <f t="shared" si="7"/>
        <v>200</v>
      </c>
      <c r="AB7" s="18">
        <f t="shared" si="8"/>
        <v>1</v>
      </c>
    </row>
    <row r="8" ht="27.75" customHeight="1">
      <c r="A8" s="13" t="str">
        <f>IF('簡易入力モード'!A8&lt;&gt;"",'簡易入力モード'!A8,"")</f>
        <v>会議議事録作成</v>
      </c>
      <c r="B8" s="13" t="s">
        <v>182</v>
      </c>
      <c r="C8" s="14">
        <f>IF('簡易入力モード'!B8&lt;&gt;"",'簡易入力モード'!B8,"")</f>
        <v>8</v>
      </c>
      <c r="D8" s="14">
        <f>IF('簡易入力モード'!C8&lt;&gt;"",'簡易入力モード'!C8,"")</f>
        <v>60</v>
      </c>
      <c r="E8" s="14">
        <v>0.0</v>
      </c>
      <c r="F8" s="14">
        <v>2.0</v>
      </c>
      <c r="G8" s="14" t="s">
        <v>152</v>
      </c>
      <c r="H8" s="14" t="s">
        <v>151</v>
      </c>
      <c r="I8" s="14" t="s">
        <v>150</v>
      </c>
      <c r="J8" s="14" t="s">
        <v>151</v>
      </c>
      <c r="K8" s="14" t="s">
        <v>183</v>
      </c>
      <c r="L8" s="16" t="s">
        <v>184</v>
      </c>
      <c r="M8" s="16" t="s">
        <v>155</v>
      </c>
      <c r="N8" s="16" t="s">
        <v>185</v>
      </c>
      <c r="O8" s="16"/>
      <c r="P8" s="16">
        <v>480.0</v>
      </c>
      <c r="Q8" s="16">
        <v>0.0</v>
      </c>
      <c r="R8" s="13" t="str">
        <f>IF('簡易入力モード'!E8&lt;&gt;"",'簡易入力モード'!E8,"")</f>
        <v/>
      </c>
      <c r="S8" s="17" t="s">
        <v>186</v>
      </c>
      <c r="T8" s="14"/>
      <c r="U8" s="18">
        <f t="shared" si="1"/>
        <v>480</v>
      </c>
      <c r="V8" s="18">
        <f t="shared" si="2"/>
        <v>49</v>
      </c>
      <c r="W8" s="18" t="str">
        <f t="shared" si="3"/>
        <v>NotebookLM</v>
      </c>
      <c r="X8" s="18">
        <f t="shared" si="4"/>
        <v>0.5</v>
      </c>
      <c r="Y8" s="18">
        <f t="shared" si="5"/>
        <v>240</v>
      </c>
      <c r="Z8" s="18">
        <f t="shared" si="6"/>
        <v>240</v>
      </c>
      <c r="AA8" s="18">
        <f t="shared" si="7"/>
        <v>480</v>
      </c>
      <c r="AB8" s="18">
        <f t="shared" si="8"/>
        <v>1</v>
      </c>
    </row>
    <row r="9" ht="27.75" customHeight="1">
      <c r="A9" s="13" t="str">
        <f>IF('簡易入力モード'!A9&lt;&gt;"",'簡易入力モード'!A9,"")</f>
        <v>メール返信テンプレート作成</v>
      </c>
      <c r="B9" s="13" t="s">
        <v>187</v>
      </c>
      <c r="C9" s="14">
        <f>IF('簡易入力モード'!B9&lt;&gt;"",'簡易入力モード'!B9,"")</f>
        <v>15</v>
      </c>
      <c r="D9" s="14">
        <f>IF('簡易入力モード'!C9&lt;&gt;"",'簡易入力モード'!C9,"")</f>
        <v>10</v>
      </c>
      <c r="E9" s="14">
        <v>5.0</v>
      </c>
      <c r="F9" s="14">
        <v>1.0</v>
      </c>
      <c r="G9" s="14" t="s">
        <v>152</v>
      </c>
      <c r="H9" s="14" t="s">
        <v>151</v>
      </c>
      <c r="I9" s="14" t="s">
        <v>151</v>
      </c>
      <c r="J9" s="14" t="s">
        <v>151</v>
      </c>
      <c r="K9" s="14" t="s">
        <v>153</v>
      </c>
      <c r="L9" s="16" t="s">
        <v>188</v>
      </c>
      <c r="M9" s="16" t="s">
        <v>155</v>
      </c>
      <c r="N9" s="16" t="s">
        <v>189</v>
      </c>
      <c r="O9" s="16"/>
      <c r="P9" s="16">
        <v>150.0</v>
      </c>
      <c r="Q9" s="16">
        <v>0.0</v>
      </c>
      <c r="R9" s="13" t="str">
        <f>IF('簡易入力モード'!E9&lt;&gt;"",'簡易入力モード'!E9,"")</f>
        <v/>
      </c>
      <c r="S9" s="17" t="s">
        <v>190</v>
      </c>
      <c r="T9" s="14"/>
      <c r="U9" s="18">
        <f t="shared" si="1"/>
        <v>225</v>
      </c>
      <c r="V9" s="18">
        <f t="shared" si="2"/>
        <v>43</v>
      </c>
      <c r="W9" s="18" t="str">
        <f t="shared" si="3"/>
        <v>Gem</v>
      </c>
      <c r="X9" s="18">
        <f t="shared" si="4"/>
        <v>0.4</v>
      </c>
      <c r="Y9" s="18">
        <f t="shared" si="5"/>
        <v>135</v>
      </c>
      <c r="Z9" s="18">
        <f t="shared" si="6"/>
        <v>90</v>
      </c>
      <c r="AA9" s="18">
        <f t="shared" si="7"/>
        <v>150</v>
      </c>
      <c r="AB9" s="18">
        <f t="shared" si="8"/>
        <v>1</v>
      </c>
    </row>
    <row r="10" ht="27.75" customHeight="1">
      <c r="A10" s="13" t="str">
        <f>IF('簡易入力モード'!A10&lt;&gt;"",'簡易入力モード'!A10,"")</f>
        <v>データ入力チェック</v>
      </c>
      <c r="B10" s="13" t="s">
        <v>191</v>
      </c>
      <c r="C10" s="14">
        <f>IF('簡易入力モード'!B10&lt;&gt;"",'簡易入力モード'!B10,"")</f>
        <v>12</v>
      </c>
      <c r="D10" s="14">
        <f>IF('簡易入力モード'!C10&lt;&gt;"",'簡易入力モード'!C10,"")</f>
        <v>30</v>
      </c>
      <c r="E10" s="14">
        <v>0.0</v>
      </c>
      <c r="F10" s="14">
        <v>8.0</v>
      </c>
      <c r="G10" s="14" t="s">
        <v>150</v>
      </c>
      <c r="H10" s="14" t="s">
        <v>150</v>
      </c>
      <c r="I10" s="14" t="s">
        <v>151</v>
      </c>
      <c r="J10" s="14" t="s">
        <v>152</v>
      </c>
      <c r="K10" s="14" t="s">
        <v>153</v>
      </c>
      <c r="L10" s="16" t="s">
        <v>192</v>
      </c>
      <c r="M10" s="16" t="s">
        <v>155</v>
      </c>
      <c r="N10" s="16" t="s">
        <v>193</v>
      </c>
      <c r="O10" s="16"/>
      <c r="P10" s="16">
        <v>360.0</v>
      </c>
      <c r="Q10" s="16">
        <v>0.0</v>
      </c>
      <c r="R10" s="13" t="str">
        <f>IF('簡易入力モード'!E10&lt;&gt;"",'簡易入力モード'!E10,"")</f>
        <v/>
      </c>
      <c r="S10" s="17" t="s">
        <v>194</v>
      </c>
      <c r="T10" s="14"/>
      <c r="U10" s="18">
        <f t="shared" si="1"/>
        <v>360</v>
      </c>
      <c r="V10" s="18">
        <f t="shared" si="2"/>
        <v>59</v>
      </c>
      <c r="W10" s="18" t="str">
        <f t="shared" si="3"/>
        <v>GAS</v>
      </c>
      <c r="X10" s="18">
        <f t="shared" si="4"/>
        <v>0.7</v>
      </c>
      <c r="Y10" s="18">
        <f t="shared" si="5"/>
        <v>108</v>
      </c>
      <c r="Z10" s="18">
        <f t="shared" si="6"/>
        <v>252</v>
      </c>
      <c r="AA10" s="18">
        <f t="shared" si="7"/>
        <v>360</v>
      </c>
      <c r="AB10" s="18">
        <f t="shared" si="8"/>
        <v>1</v>
      </c>
    </row>
    <row r="11" ht="27.75" customHeight="1">
      <c r="A11" s="13" t="str">
        <f>IF('簡易入力モード'!A11&lt;&gt;"",'簡易入力モード'!A11,"")</f>
        <v>月次レポート分析</v>
      </c>
      <c r="B11" s="13" t="s">
        <v>195</v>
      </c>
      <c r="C11" s="14">
        <f>IF('簡易入力モード'!B11&lt;&gt;"",'簡易入力モード'!B11,"")</f>
        <v>1</v>
      </c>
      <c r="D11" s="14">
        <f>IF('簡易入力モード'!C11&lt;&gt;"",'簡易入力モード'!C11,"")</f>
        <v>240</v>
      </c>
      <c r="E11" s="14">
        <v>0.0</v>
      </c>
      <c r="F11" s="14">
        <v>5.0</v>
      </c>
      <c r="G11" s="14" t="s">
        <v>152</v>
      </c>
      <c r="H11" s="14" t="s">
        <v>150</v>
      </c>
      <c r="I11" s="14" t="s">
        <v>150</v>
      </c>
      <c r="J11" s="14" t="s">
        <v>152</v>
      </c>
      <c r="K11" s="14" t="s">
        <v>153</v>
      </c>
      <c r="L11" s="16" t="s">
        <v>196</v>
      </c>
      <c r="M11" s="16" t="s">
        <v>155</v>
      </c>
      <c r="N11" s="16" t="s">
        <v>197</v>
      </c>
      <c r="O11" s="16"/>
      <c r="P11" s="16">
        <v>240.0</v>
      </c>
      <c r="Q11" s="16">
        <v>0.0</v>
      </c>
      <c r="R11" s="13" t="str">
        <f>IF('簡易入力モード'!E11&lt;&gt;"",'簡易入力モード'!E11,"")</f>
        <v/>
      </c>
      <c r="S11" s="17" t="s">
        <v>198</v>
      </c>
      <c r="T11" s="14"/>
      <c r="U11" s="18">
        <f t="shared" si="1"/>
        <v>240</v>
      </c>
      <c r="V11" s="18">
        <f t="shared" si="2"/>
        <v>51</v>
      </c>
      <c r="W11" s="18" t="str">
        <f t="shared" si="3"/>
        <v>NotebookLM</v>
      </c>
      <c r="X11" s="18">
        <f t="shared" si="4"/>
        <v>0.5</v>
      </c>
      <c r="Y11" s="18">
        <f t="shared" si="5"/>
        <v>120</v>
      </c>
      <c r="Z11" s="18">
        <f t="shared" si="6"/>
        <v>120</v>
      </c>
      <c r="AA11" s="18">
        <f t="shared" si="7"/>
        <v>240</v>
      </c>
      <c r="AB11" s="18">
        <f t="shared" si="8"/>
        <v>1</v>
      </c>
    </row>
    <row r="12">
      <c r="A12" s="20" t="s">
        <v>113</v>
      </c>
      <c r="B12" s="20" t="s">
        <v>199</v>
      </c>
      <c r="C12" s="21">
        <v>3.0</v>
      </c>
      <c r="D12" s="21">
        <v>45.0</v>
      </c>
      <c r="E12" s="21">
        <v>10.0</v>
      </c>
      <c r="F12" s="21">
        <v>2.0</v>
      </c>
      <c r="G12" s="21" t="s">
        <v>150</v>
      </c>
      <c r="H12" s="21" t="s">
        <v>152</v>
      </c>
      <c r="I12" s="21" t="s">
        <v>151</v>
      </c>
      <c r="J12" s="21" t="s">
        <v>152</v>
      </c>
      <c r="K12" s="21" t="s">
        <v>153</v>
      </c>
      <c r="L12" s="22" t="s">
        <v>200</v>
      </c>
      <c r="M12" s="22" t="s">
        <v>155</v>
      </c>
      <c r="N12" s="22" t="s">
        <v>201</v>
      </c>
      <c r="O12" s="22"/>
      <c r="P12" s="22">
        <v>135.0</v>
      </c>
      <c r="Q12" s="22">
        <v>0.0</v>
      </c>
      <c r="R12" s="20" t="s">
        <v>202</v>
      </c>
      <c r="S12" s="23" t="s">
        <v>203</v>
      </c>
      <c r="T12" s="21" t="s">
        <v>159</v>
      </c>
      <c r="U12" s="24">
        <f t="shared" si="1"/>
        <v>165</v>
      </c>
      <c r="V12" s="24">
        <f t="shared" si="2"/>
        <v>44</v>
      </c>
      <c r="W12" s="24" t="str">
        <f t="shared" si="3"/>
        <v>GAS</v>
      </c>
      <c r="X12" s="24">
        <f t="shared" si="4"/>
        <v>0.7</v>
      </c>
      <c r="Y12" s="24">
        <f t="shared" si="5"/>
        <v>49.5</v>
      </c>
      <c r="Z12" s="24">
        <f t="shared" si="6"/>
        <v>115.5</v>
      </c>
      <c r="AA12" s="24">
        <f t="shared" si="7"/>
        <v>135</v>
      </c>
      <c r="AB12" s="24">
        <f t="shared" si="8"/>
        <v>1</v>
      </c>
    </row>
    <row r="13">
      <c r="A13" s="20" t="s">
        <v>115</v>
      </c>
      <c r="B13" s="20" t="s">
        <v>204</v>
      </c>
      <c r="C13" s="21">
        <v>5.0</v>
      </c>
      <c r="D13" s="21">
        <v>30.0</v>
      </c>
      <c r="E13" s="21">
        <v>5.0</v>
      </c>
      <c r="F13" s="21">
        <v>3.0</v>
      </c>
      <c r="G13" s="21" t="s">
        <v>150</v>
      </c>
      <c r="H13" s="21" t="s">
        <v>150</v>
      </c>
      <c r="I13" s="21" t="s">
        <v>152</v>
      </c>
      <c r="J13" s="21" t="s">
        <v>150</v>
      </c>
      <c r="K13" s="21" t="s">
        <v>153</v>
      </c>
      <c r="L13" s="22" t="s">
        <v>205</v>
      </c>
      <c r="M13" s="22" t="s">
        <v>155</v>
      </c>
      <c r="N13" s="22" t="s">
        <v>206</v>
      </c>
      <c r="O13" s="22"/>
      <c r="P13" s="22">
        <v>150.0</v>
      </c>
      <c r="Q13" s="22">
        <v>0.0</v>
      </c>
      <c r="R13" s="20" t="s">
        <v>207</v>
      </c>
      <c r="S13" s="23" t="s">
        <v>208</v>
      </c>
      <c r="T13" s="21" t="s">
        <v>159</v>
      </c>
      <c r="U13" s="24">
        <f t="shared" si="1"/>
        <v>175</v>
      </c>
      <c r="V13" s="24">
        <f t="shared" si="2"/>
        <v>52</v>
      </c>
      <c r="W13" s="24" t="str">
        <f t="shared" si="3"/>
        <v>GAS</v>
      </c>
      <c r="X13" s="24">
        <f t="shared" si="4"/>
        <v>0.7</v>
      </c>
      <c r="Y13" s="24">
        <f t="shared" si="5"/>
        <v>52.5</v>
      </c>
      <c r="Z13" s="24">
        <f t="shared" si="6"/>
        <v>122.5</v>
      </c>
      <c r="AA13" s="24">
        <f t="shared" si="7"/>
        <v>150</v>
      </c>
      <c r="AB13" s="24">
        <f t="shared" si="8"/>
        <v>1</v>
      </c>
    </row>
    <row r="14">
      <c r="A14" s="20" t="s">
        <v>117</v>
      </c>
      <c r="B14" s="20" t="s">
        <v>209</v>
      </c>
      <c r="C14" s="21">
        <v>8.0</v>
      </c>
      <c r="D14" s="21">
        <v>20.0</v>
      </c>
      <c r="E14" s="21">
        <v>10.0</v>
      </c>
      <c r="F14" s="21">
        <v>2.0</v>
      </c>
      <c r="G14" s="21" t="s">
        <v>150</v>
      </c>
      <c r="H14" s="21" t="s">
        <v>150</v>
      </c>
      <c r="I14" s="21" t="s">
        <v>151</v>
      </c>
      <c r="J14" s="21" t="s">
        <v>152</v>
      </c>
      <c r="K14" s="21" t="s">
        <v>170</v>
      </c>
      <c r="L14" s="22" t="s">
        <v>210</v>
      </c>
      <c r="M14" s="22" t="s">
        <v>155</v>
      </c>
      <c r="N14" s="22" t="s">
        <v>211</v>
      </c>
      <c r="O14" s="22"/>
      <c r="P14" s="22">
        <v>160.0</v>
      </c>
      <c r="Q14" s="22">
        <v>0.0</v>
      </c>
      <c r="R14" s="20" t="s">
        <v>212</v>
      </c>
      <c r="S14" s="23" t="s">
        <v>213</v>
      </c>
      <c r="T14" s="21"/>
      <c r="U14" s="24">
        <f t="shared" si="1"/>
        <v>240</v>
      </c>
      <c r="V14" s="24">
        <f t="shared" si="2"/>
        <v>57</v>
      </c>
      <c r="W14" s="24" t="str">
        <f t="shared" si="3"/>
        <v>GAS</v>
      </c>
      <c r="X14" s="24">
        <f t="shared" si="4"/>
        <v>0.7</v>
      </c>
      <c r="Y14" s="24">
        <f t="shared" si="5"/>
        <v>72</v>
      </c>
      <c r="Z14" s="24">
        <f t="shared" si="6"/>
        <v>168</v>
      </c>
      <c r="AA14" s="24">
        <f t="shared" si="7"/>
        <v>160</v>
      </c>
      <c r="AB14" s="24">
        <f t="shared" si="8"/>
        <v>1</v>
      </c>
    </row>
    <row r="15">
      <c r="A15" s="20" t="s">
        <v>119</v>
      </c>
      <c r="B15" s="20" t="s">
        <v>214</v>
      </c>
      <c r="C15" s="21">
        <v>1.0</v>
      </c>
      <c r="D15" s="21">
        <v>180.0</v>
      </c>
      <c r="E15" s="21">
        <v>0.0</v>
      </c>
      <c r="F15" s="21">
        <v>5.0</v>
      </c>
      <c r="G15" s="21" t="s">
        <v>152</v>
      </c>
      <c r="H15" s="21" t="s">
        <v>150</v>
      </c>
      <c r="I15" s="21" t="s">
        <v>150</v>
      </c>
      <c r="J15" s="21" t="s">
        <v>152</v>
      </c>
      <c r="K15" s="21" t="s">
        <v>153</v>
      </c>
      <c r="L15" s="22" t="s">
        <v>215</v>
      </c>
      <c r="M15" s="22" t="s">
        <v>155</v>
      </c>
      <c r="N15" s="22" t="s">
        <v>216</v>
      </c>
      <c r="O15" s="22"/>
      <c r="P15" s="22">
        <v>180.0</v>
      </c>
      <c r="Q15" s="22">
        <v>0.0</v>
      </c>
      <c r="R15" s="20" t="s">
        <v>217</v>
      </c>
      <c r="S15" s="23" t="s">
        <v>218</v>
      </c>
      <c r="T15" s="21"/>
      <c r="U15" s="24">
        <f t="shared" si="1"/>
        <v>180</v>
      </c>
      <c r="V15" s="24">
        <f t="shared" si="2"/>
        <v>51</v>
      </c>
      <c r="W15" s="24" t="str">
        <f t="shared" si="3"/>
        <v>NotebookLM</v>
      </c>
      <c r="X15" s="24">
        <f t="shared" si="4"/>
        <v>0.5</v>
      </c>
      <c r="Y15" s="24">
        <f t="shared" si="5"/>
        <v>90</v>
      </c>
      <c r="Z15" s="24">
        <f t="shared" si="6"/>
        <v>90</v>
      </c>
      <c r="AA15" s="24">
        <f t="shared" si="7"/>
        <v>180</v>
      </c>
      <c r="AB15" s="24">
        <f t="shared" si="8"/>
        <v>1</v>
      </c>
    </row>
    <row r="16">
      <c r="A16" s="20" t="s">
        <v>121</v>
      </c>
      <c r="B16" s="20" t="s">
        <v>219</v>
      </c>
      <c r="C16" s="21">
        <v>6.0</v>
      </c>
      <c r="D16" s="21">
        <v>25.0</v>
      </c>
      <c r="E16" s="21">
        <v>5.0</v>
      </c>
      <c r="F16" s="21">
        <v>2.0</v>
      </c>
      <c r="G16" s="21" t="s">
        <v>152</v>
      </c>
      <c r="H16" s="21" t="s">
        <v>152</v>
      </c>
      <c r="I16" s="21" t="s">
        <v>151</v>
      </c>
      <c r="J16" s="21" t="s">
        <v>152</v>
      </c>
      <c r="K16" s="21" t="s">
        <v>153</v>
      </c>
      <c r="L16" s="22" t="s">
        <v>220</v>
      </c>
      <c r="M16" s="22" t="s">
        <v>155</v>
      </c>
      <c r="N16" s="22" t="s">
        <v>221</v>
      </c>
      <c r="O16" s="22"/>
      <c r="P16" s="22">
        <v>150.0</v>
      </c>
      <c r="Q16" s="22">
        <v>0.0</v>
      </c>
      <c r="R16" s="20" t="s">
        <v>222</v>
      </c>
      <c r="S16" s="23" t="s">
        <v>223</v>
      </c>
      <c r="T16" s="21"/>
      <c r="U16" s="24">
        <f t="shared" si="1"/>
        <v>180</v>
      </c>
      <c r="V16" s="24">
        <f t="shared" si="2"/>
        <v>35</v>
      </c>
      <c r="W16" s="24" t="str">
        <f t="shared" si="3"/>
        <v>Gem</v>
      </c>
      <c r="X16" s="24">
        <f t="shared" si="4"/>
        <v>0.4</v>
      </c>
      <c r="Y16" s="24">
        <f t="shared" si="5"/>
        <v>108</v>
      </c>
      <c r="Z16" s="24">
        <f t="shared" si="6"/>
        <v>72</v>
      </c>
      <c r="AA16" s="24">
        <f t="shared" si="7"/>
        <v>150</v>
      </c>
      <c r="AB16" s="24">
        <f t="shared" si="8"/>
        <v>1</v>
      </c>
    </row>
    <row r="17" hidden="1">
      <c r="A17" s="20" t="str">
        <f>IF('簡易入力モード'!A17&lt;&gt;"",'簡易入力モード'!A17,"")</f>
        <v/>
      </c>
      <c r="B17" s="20"/>
      <c r="C17" s="21" t="str">
        <f>IF('簡易入力モード'!B17&lt;&gt;"",'簡易入力モード'!B17,"")</f>
        <v/>
      </c>
      <c r="D17" s="21" t="str">
        <f>IF('簡易入力モード'!C17&lt;&gt;"",'簡易入力モード'!C17,"")</f>
        <v/>
      </c>
      <c r="E17" s="21"/>
      <c r="F17" s="21"/>
      <c r="G17" s="21"/>
      <c r="H17" s="21"/>
      <c r="I17" s="21"/>
      <c r="J17" s="21"/>
      <c r="K17" s="21"/>
      <c r="L17" s="22"/>
      <c r="M17" s="22"/>
      <c r="N17" s="22"/>
      <c r="O17" s="22"/>
      <c r="P17" s="22"/>
      <c r="Q17" s="22"/>
      <c r="R17" s="20" t="str">
        <f>IF('簡易入力モード'!E17&lt;&gt;"",'簡易入力モード'!E17,"")</f>
        <v/>
      </c>
      <c r="S17" s="23"/>
      <c r="T17" s="21"/>
      <c r="U17" s="24">
        <f t="shared" si="1"/>
        <v>0</v>
      </c>
      <c r="V17" s="24">
        <f t="shared" si="2"/>
        <v>15</v>
      </c>
      <c r="W17" s="24" t="str">
        <f t="shared" si="3"/>
        <v>Gem</v>
      </c>
      <c r="X17" s="24">
        <f t="shared" ref="X17:X502" si="9">IF(W17="Gem",0.4,IF(W17="NotebookLM",0.5,IF(W17="GAS",0.7,IF(W17="Microsoft Copilot",0.4,IF(W17="Microsoft 365 AI",0.4,IF(W17="Power Automate",0.7,IF(W17="Power Apps",0.6,IF(W17="ChatGPT",0.5,IF(W17="Claude",0.5,IF(W17="Gemini",0.5,IF(W17="Dify",0.6,IF(W17="n8n",0.7,IF(W17="Make",0.7,IF(W17="Zapier",0.7,IF(W17="その他",0.5,0.5)))))))))))))))</f>
        <v>0.4</v>
      </c>
      <c r="Y17" s="24">
        <f t="shared" si="5"/>
        <v>0</v>
      </c>
      <c r="Z17" s="24">
        <f t="shared" si="6"/>
        <v>0</v>
      </c>
      <c r="AA17" s="24" t="str">
        <f t="shared" si="7"/>
        <v/>
      </c>
      <c r="AB17" s="24" t="str">
        <f t="shared" si="8"/>
        <v/>
      </c>
    </row>
    <row r="18" hidden="1">
      <c r="A18" s="20" t="str">
        <f>IF('簡易入力モード'!A18&lt;&gt;"",'簡易入力モード'!A18,"")</f>
        <v/>
      </c>
      <c r="B18" s="20"/>
      <c r="C18" s="21" t="str">
        <f>IF('簡易入力モード'!B18&lt;&gt;"",'簡易入力モード'!B18,"")</f>
        <v/>
      </c>
      <c r="D18" s="21" t="str">
        <f>IF('簡易入力モード'!C18&lt;&gt;"",'簡易入力モード'!C18,"")</f>
        <v/>
      </c>
      <c r="E18" s="21"/>
      <c r="F18" s="21"/>
      <c r="G18" s="21"/>
      <c r="H18" s="21"/>
      <c r="I18" s="21"/>
      <c r="J18" s="21"/>
      <c r="K18" s="21"/>
      <c r="L18" s="22"/>
      <c r="M18" s="22"/>
      <c r="N18" s="22"/>
      <c r="O18" s="22"/>
      <c r="P18" s="22"/>
      <c r="Q18" s="22"/>
      <c r="R18" s="20" t="str">
        <f>IF('簡易入力モード'!E18&lt;&gt;"",'簡易入力モード'!E18,"")</f>
        <v/>
      </c>
      <c r="S18" s="23"/>
      <c r="T18" s="21"/>
      <c r="U18" s="24">
        <f t="shared" si="1"/>
        <v>0</v>
      </c>
      <c r="V18" s="24">
        <f t="shared" si="2"/>
        <v>15</v>
      </c>
      <c r="W18" s="24" t="str">
        <f t="shared" si="3"/>
        <v>Gem</v>
      </c>
      <c r="X18" s="24">
        <f t="shared" si="9"/>
        <v>0.4</v>
      </c>
      <c r="Y18" s="24">
        <f t="shared" si="5"/>
        <v>0</v>
      </c>
      <c r="Z18" s="24">
        <f t="shared" si="6"/>
        <v>0</v>
      </c>
      <c r="AA18" s="24" t="str">
        <f t="shared" si="7"/>
        <v/>
      </c>
      <c r="AB18" s="24" t="str">
        <f t="shared" si="8"/>
        <v/>
      </c>
    </row>
    <row r="19" hidden="1">
      <c r="A19" s="20" t="str">
        <f>IF('簡易入力モード'!A19&lt;&gt;"",'簡易入力モード'!A19,"")</f>
        <v/>
      </c>
      <c r="B19" s="20"/>
      <c r="C19" s="21" t="str">
        <f>IF('簡易入力モード'!B19&lt;&gt;"",'簡易入力モード'!B19,"")</f>
        <v/>
      </c>
      <c r="D19" s="21" t="str">
        <f>IF('簡易入力モード'!C19&lt;&gt;"",'簡易入力モード'!C19,"")</f>
        <v/>
      </c>
      <c r="E19" s="21"/>
      <c r="F19" s="21"/>
      <c r="G19" s="21"/>
      <c r="H19" s="21"/>
      <c r="I19" s="21"/>
      <c r="J19" s="21"/>
      <c r="K19" s="21"/>
      <c r="L19" s="22"/>
      <c r="M19" s="22"/>
      <c r="N19" s="22"/>
      <c r="O19" s="22"/>
      <c r="P19" s="22"/>
      <c r="Q19" s="22"/>
      <c r="R19" s="20" t="str">
        <f>IF('簡易入力モード'!E19&lt;&gt;"",'簡易入力モード'!E19,"")</f>
        <v/>
      </c>
      <c r="S19" s="23"/>
      <c r="T19" s="21"/>
      <c r="U19" s="24">
        <f t="shared" si="1"/>
        <v>0</v>
      </c>
      <c r="V19" s="24">
        <f t="shared" si="2"/>
        <v>15</v>
      </c>
      <c r="W19" s="24" t="str">
        <f t="shared" si="3"/>
        <v>Gem</v>
      </c>
      <c r="X19" s="24">
        <f t="shared" si="9"/>
        <v>0.4</v>
      </c>
      <c r="Y19" s="24">
        <f t="shared" si="5"/>
        <v>0</v>
      </c>
      <c r="Z19" s="24">
        <f t="shared" si="6"/>
        <v>0</v>
      </c>
      <c r="AA19" s="24" t="str">
        <f t="shared" si="7"/>
        <v/>
      </c>
      <c r="AB19" s="24" t="str">
        <f t="shared" si="8"/>
        <v/>
      </c>
    </row>
    <row r="20" hidden="1">
      <c r="A20" s="20" t="str">
        <f>IF('簡易入力モード'!A20&lt;&gt;"",'簡易入力モード'!A20,"")</f>
        <v/>
      </c>
      <c r="B20" s="20"/>
      <c r="C20" s="21" t="str">
        <f>IF('簡易入力モード'!B20&lt;&gt;"",'簡易入力モード'!B20,"")</f>
        <v/>
      </c>
      <c r="D20" s="21" t="str">
        <f>IF('簡易入力モード'!C20&lt;&gt;"",'簡易入力モード'!C20,"")</f>
        <v/>
      </c>
      <c r="E20" s="21"/>
      <c r="F20" s="21"/>
      <c r="G20" s="21"/>
      <c r="H20" s="21"/>
      <c r="I20" s="21"/>
      <c r="J20" s="21"/>
      <c r="K20" s="21"/>
      <c r="L20" s="22"/>
      <c r="M20" s="22"/>
      <c r="N20" s="22"/>
      <c r="O20" s="22"/>
      <c r="P20" s="22"/>
      <c r="Q20" s="22"/>
      <c r="R20" s="20" t="str">
        <f>IF('簡易入力モード'!E20&lt;&gt;"",'簡易入力モード'!E20,"")</f>
        <v/>
      </c>
      <c r="S20" s="23"/>
      <c r="T20" s="21"/>
      <c r="U20" s="24">
        <f t="shared" si="1"/>
        <v>0</v>
      </c>
      <c r="V20" s="24">
        <f t="shared" si="2"/>
        <v>15</v>
      </c>
      <c r="W20" s="24" t="str">
        <f t="shared" si="3"/>
        <v>Gem</v>
      </c>
      <c r="X20" s="24">
        <f t="shared" si="9"/>
        <v>0.4</v>
      </c>
      <c r="Y20" s="24">
        <f t="shared" si="5"/>
        <v>0</v>
      </c>
      <c r="Z20" s="24">
        <f t="shared" si="6"/>
        <v>0</v>
      </c>
      <c r="AA20" s="24" t="str">
        <f t="shared" si="7"/>
        <v/>
      </c>
      <c r="AB20" s="24" t="str">
        <f t="shared" si="8"/>
        <v/>
      </c>
    </row>
    <row r="21" ht="15.75" hidden="1" customHeight="1">
      <c r="A21" s="20" t="str">
        <f>IF('簡易入力モード'!A21&lt;&gt;"",'簡易入力モード'!A21,"")</f>
        <v/>
      </c>
      <c r="B21" s="20"/>
      <c r="C21" s="21" t="str">
        <f>IF('簡易入力モード'!B21&lt;&gt;"",'簡易入力モード'!B21,"")</f>
        <v/>
      </c>
      <c r="D21" s="21" t="str">
        <f>IF('簡易入力モード'!C21&lt;&gt;"",'簡易入力モード'!C21,"")</f>
        <v/>
      </c>
      <c r="E21" s="21"/>
      <c r="F21" s="21"/>
      <c r="G21" s="21"/>
      <c r="H21" s="21"/>
      <c r="I21" s="21"/>
      <c r="J21" s="21"/>
      <c r="K21" s="21"/>
      <c r="L21" s="22"/>
      <c r="M21" s="22"/>
      <c r="N21" s="22"/>
      <c r="O21" s="22"/>
      <c r="P21" s="22"/>
      <c r="Q21" s="22"/>
      <c r="R21" s="20" t="str">
        <f>IF('簡易入力モード'!E21&lt;&gt;"",'簡易入力モード'!E21,"")</f>
        <v/>
      </c>
      <c r="S21" s="23"/>
      <c r="T21" s="21"/>
      <c r="U21" s="24">
        <f t="shared" si="1"/>
        <v>0</v>
      </c>
      <c r="V21" s="24">
        <f t="shared" si="2"/>
        <v>15</v>
      </c>
      <c r="W21" s="24" t="str">
        <f t="shared" si="3"/>
        <v>Gem</v>
      </c>
      <c r="X21" s="24">
        <f t="shared" si="9"/>
        <v>0.4</v>
      </c>
      <c r="Y21" s="24">
        <f t="shared" si="5"/>
        <v>0</v>
      </c>
      <c r="Z21" s="24">
        <f t="shared" si="6"/>
        <v>0</v>
      </c>
      <c r="AA21" s="24" t="str">
        <f t="shared" si="7"/>
        <v/>
      </c>
      <c r="AB21" s="24" t="str">
        <f t="shared" si="8"/>
        <v/>
      </c>
    </row>
    <row r="22" ht="15.75" hidden="1" customHeight="1">
      <c r="A22" s="20" t="str">
        <f>IF('簡易入力モード'!A22&lt;&gt;"",'簡易入力モード'!A22,"")</f>
        <v/>
      </c>
      <c r="B22" s="20"/>
      <c r="C22" s="21" t="str">
        <f>IF('簡易入力モード'!B22&lt;&gt;"",'簡易入力モード'!B22,"")</f>
        <v/>
      </c>
      <c r="D22" s="21" t="str">
        <f>IF('簡易入力モード'!C22&lt;&gt;"",'簡易入力モード'!C22,"")</f>
        <v/>
      </c>
      <c r="E22" s="21"/>
      <c r="F22" s="21"/>
      <c r="G22" s="21"/>
      <c r="H22" s="21"/>
      <c r="I22" s="21"/>
      <c r="J22" s="21"/>
      <c r="K22" s="21"/>
      <c r="L22" s="22"/>
      <c r="M22" s="22"/>
      <c r="N22" s="22"/>
      <c r="O22" s="22"/>
      <c r="P22" s="22"/>
      <c r="Q22" s="22"/>
      <c r="R22" s="20" t="str">
        <f>IF('簡易入力モード'!E22&lt;&gt;"",'簡易入力モード'!E22,"")</f>
        <v/>
      </c>
      <c r="S22" s="23"/>
      <c r="T22" s="21"/>
      <c r="U22" s="24">
        <f t="shared" si="1"/>
        <v>0</v>
      </c>
      <c r="V22" s="24">
        <f t="shared" si="2"/>
        <v>15</v>
      </c>
      <c r="W22" s="24" t="str">
        <f t="shared" si="3"/>
        <v>Gem</v>
      </c>
      <c r="X22" s="24">
        <f t="shared" si="9"/>
        <v>0.4</v>
      </c>
      <c r="Y22" s="24">
        <f t="shared" si="5"/>
        <v>0</v>
      </c>
      <c r="Z22" s="24">
        <f t="shared" si="6"/>
        <v>0</v>
      </c>
      <c r="AA22" s="24" t="str">
        <f t="shared" si="7"/>
        <v/>
      </c>
      <c r="AB22" s="24" t="str">
        <f t="shared" si="8"/>
        <v/>
      </c>
    </row>
    <row r="23" ht="15.75" hidden="1" customHeight="1">
      <c r="A23" s="20" t="str">
        <f>IF('簡易入力モード'!A23&lt;&gt;"",'簡易入力モード'!A23,"")</f>
        <v/>
      </c>
      <c r="B23" s="20"/>
      <c r="C23" s="21" t="str">
        <f>IF('簡易入力モード'!B23&lt;&gt;"",'簡易入力モード'!B23,"")</f>
        <v/>
      </c>
      <c r="D23" s="21" t="str">
        <f>IF('簡易入力モード'!C23&lt;&gt;"",'簡易入力モード'!C23,"")</f>
        <v/>
      </c>
      <c r="E23" s="21"/>
      <c r="F23" s="21"/>
      <c r="G23" s="21"/>
      <c r="H23" s="21"/>
      <c r="I23" s="21"/>
      <c r="J23" s="21"/>
      <c r="K23" s="21"/>
      <c r="L23" s="22"/>
      <c r="M23" s="22"/>
      <c r="N23" s="22"/>
      <c r="O23" s="22"/>
      <c r="P23" s="22"/>
      <c r="Q23" s="22"/>
      <c r="R23" s="20" t="str">
        <f>IF('簡易入力モード'!E23&lt;&gt;"",'簡易入力モード'!E23,"")</f>
        <v/>
      </c>
      <c r="S23" s="23"/>
      <c r="T23" s="21"/>
      <c r="U23" s="24">
        <f t="shared" si="1"/>
        <v>0</v>
      </c>
      <c r="V23" s="24">
        <f t="shared" si="2"/>
        <v>15</v>
      </c>
      <c r="W23" s="24" t="str">
        <f t="shared" si="3"/>
        <v>Gem</v>
      </c>
      <c r="X23" s="24">
        <f t="shared" si="9"/>
        <v>0.4</v>
      </c>
      <c r="Y23" s="24">
        <f t="shared" si="5"/>
        <v>0</v>
      </c>
      <c r="Z23" s="24">
        <f t="shared" si="6"/>
        <v>0</v>
      </c>
      <c r="AA23" s="24" t="str">
        <f t="shared" si="7"/>
        <v/>
      </c>
      <c r="AB23" s="24" t="str">
        <f t="shared" si="8"/>
        <v/>
      </c>
    </row>
    <row r="24" ht="15.75" hidden="1" customHeight="1">
      <c r="A24" s="20" t="str">
        <f>IF('簡易入力モード'!A24&lt;&gt;"",'簡易入力モード'!A24,"")</f>
        <v/>
      </c>
      <c r="B24" s="20"/>
      <c r="C24" s="21" t="str">
        <f>IF('簡易入力モード'!B24&lt;&gt;"",'簡易入力モード'!B24,"")</f>
        <v/>
      </c>
      <c r="D24" s="21" t="str">
        <f>IF('簡易入力モード'!C24&lt;&gt;"",'簡易入力モード'!C24,"")</f>
        <v/>
      </c>
      <c r="E24" s="21"/>
      <c r="F24" s="21"/>
      <c r="G24" s="21"/>
      <c r="H24" s="21"/>
      <c r="I24" s="21"/>
      <c r="J24" s="21"/>
      <c r="K24" s="21"/>
      <c r="L24" s="22"/>
      <c r="M24" s="22"/>
      <c r="N24" s="22"/>
      <c r="O24" s="22"/>
      <c r="P24" s="22"/>
      <c r="Q24" s="22"/>
      <c r="R24" s="20" t="str">
        <f>IF('簡易入力モード'!E24&lt;&gt;"",'簡易入力モード'!E24,"")</f>
        <v/>
      </c>
      <c r="S24" s="23"/>
      <c r="T24" s="21"/>
      <c r="U24" s="24">
        <f t="shared" si="1"/>
        <v>0</v>
      </c>
      <c r="V24" s="24">
        <f t="shared" si="2"/>
        <v>15</v>
      </c>
      <c r="W24" s="24" t="str">
        <f t="shared" si="3"/>
        <v>Gem</v>
      </c>
      <c r="X24" s="24">
        <f t="shared" si="9"/>
        <v>0.4</v>
      </c>
      <c r="Y24" s="24">
        <f t="shared" si="5"/>
        <v>0</v>
      </c>
      <c r="Z24" s="24">
        <f t="shared" si="6"/>
        <v>0</v>
      </c>
      <c r="AA24" s="24" t="str">
        <f t="shared" si="7"/>
        <v/>
      </c>
      <c r="AB24" s="24" t="str">
        <f t="shared" si="8"/>
        <v/>
      </c>
    </row>
    <row r="25" ht="15.75" hidden="1" customHeight="1">
      <c r="A25" s="20" t="str">
        <f>IF('簡易入力モード'!A25&lt;&gt;"",'簡易入力モード'!A25,"")</f>
        <v/>
      </c>
      <c r="B25" s="20"/>
      <c r="C25" s="21" t="str">
        <f>IF('簡易入力モード'!B25&lt;&gt;"",'簡易入力モード'!B25,"")</f>
        <v/>
      </c>
      <c r="D25" s="21" t="str">
        <f>IF('簡易入力モード'!C25&lt;&gt;"",'簡易入力モード'!C25,"")</f>
        <v/>
      </c>
      <c r="E25" s="21"/>
      <c r="F25" s="21"/>
      <c r="G25" s="21"/>
      <c r="H25" s="21"/>
      <c r="I25" s="21"/>
      <c r="J25" s="21"/>
      <c r="K25" s="21"/>
      <c r="L25" s="22"/>
      <c r="M25" s="22"/>
      <c r="N25" s="22"/>
      <c r="O25" s="22"/>
      <c r="P25" s="22"/>
      <c r="Q25" s="22"/>
      <c r="R25" s="20" t="str">
        <f>IF('簡易入力モード'!E25&lt;&gt;"",'簡易入力モード'!E25,"")</f>
        <v/>
      </c>
      <c r="S25" s="23"/>
      <c r="T25" s="21"/>
      <c r="U25" s="24">
        <f t="shared" si="1"/>
        <v>0</v>
      </c>
      <c r="V25" s="24">
        <f t="shared" si="2"/>
        <v>15</v>
      </c>
      <c r="W25" s="24" t="str">
        <f t="shared" si="3"/>
        <v>Gem</v>
      </c>
      <c r="X25" s="24">
        <f t="shared" si="9"/>
        <v>0.4</v>
      </c>
      <c r="Y25" s="24">
        <f t="shared" si="5"/>
        <v>0</v>
      </c>
      <c r="Z25" s="24">
        <f t="shared" si="6"/>
        <v>0</v>
      </c>
      <c r="AA25" s="24" t="str">
        <f t="shared" si="7"/>
        <v/>
      </c>
      <c r="AB25" s="24" t="str">
        <f t="shared" si="8"/>
        <v/>
      </c>
    </row>
    <row r="26" ht="15.75" hidden="1" customHeight="1">
      <c r="A26" s="20" t="str">
        <f>IF('簡易入力モード'!A26&lt;&gt;"",'簡易入力モード'!A26,"")</f>
        <v/>
      </c>
      <c r="B26" s="20"/>
      <c r="C26" s="21" t="str">
        <f>IF('簡易入力モード'!B26&lt;&gt;"",'簡易入力モード'!B26,"")</f>
        <v/>
      </c>
      <c r="D26" s="21" t="str">
        <f>IF('簡易入力モード'!C26&lt;&gt;"",'簡易入力モード'!C26,"")</f>
        <v/>
      </c>
      <c r="E26" s="21"/>
      <c r="F26" s="21"/>
      <c r="G26" s="21"/>
      <c r="H26" s="21"/>
      <c r="I26" s="21"/>
      <c r="J26" s="21"/>
      <c r="K26" s="21"/>
      <c r="L26" s="22"/>
      <c r="M26" s="22"/>
      <c r="N26" s="22"/>
      <c r="O26" s="22"/>
      <c r="P26" s="22"/>
      <c r="Q26" s="22"/>
      <c r="R26" s="20" t="str">
        <f>IF('簡易入力モード'!E26&lt;&gt;"",'簡易入力モード'!E26,"")</f>
        <v/>
      </c>
      <c r="S26" s="23"/>
      <c r="T26" s="21"/>
      <c r="U26" s="24">
        <f t="shared" si="1"/>
        <v>0</v>
      </c>
      <c r="V26" s="24">
        <f t="shared" si="2"/>
        <v>15</v>
      </c>
      <c r="W26" s="24" t="str">
        <f t="shared" si="3"/>
        <v>Gem</v>
      </c>
      <c r="X26" s="24">
        <f t="shared" si="9"/>
        <v>0.4</v>
      </c>
      <c r="Y26" s="24">
        <f t="shared" si="5"/>
        <v>0</v>
      </c>
      <c r="Z26" s="24">
        <f t="shared" si="6"/>
        <v>0</v>
      </c>
      <c r="AA26" s="24" t="str">
        <f t="shared" si="7"/>
        <v/>
      </c>
      <c r="AB26" s="24" t="str">
        <f t="shared" si="8"/>
        <v/>
      </c>
    </row>
    <row r="27" ht="15.75" hidden="1" customHeight="1">
      <c r="A27" s="20" t="str">
        <f>IF('簡易入力モード'!A27&lt;&gt;"",'簡易入力モード'!A27,"")</f>
        <v/>
      </c>
      <c r="B27" s="20"/>
      <c r="C27" s="21" t="str">
        <f>IF('簡易入力モード'!B27&lt;&gt;"",'簡易入力モード'!B27,"")</f>
        <v/>
      </c>
      <c r="D27" s="21" t="str">
        <f>IF('簡易入力モード'!C27&lt;&gt;"",'簡易入力モード'!C27,"")</f>
        <v/>
      </c>
      <c r="E27" s="21"/>
      <c r="F27" s="21"/>
      <c r="G27" s="21"/>
      <c r="H27" s="21"/>
      <c r="I27" s="21"/>
      <c r="J27" s="21"/>
      <c r="K27" s="21"/>
      <c r="L27" s="22"/>
      <c r="M27" s="22"/>
      <c r="N27" s="22"/>
      <c r="O27" s="22"/>
      <c r="P27" s="22"/>
      <c r="Q27" s="22"/>
      <c r="R27" s="20" t="str">
        <f>IF('簡易入力モード'!E27&lt;&gt;"",'簡易入力モード'!E27,"")</f>
        <v/>
      </c>
      <c r="S27" s="23"/>
      <c r="T27" s="21"/>
      <c r="U27" s="24">
        <f t="shared" si="1"/>
        <v>0</v>
      </c>
      <c r="V27" s="24">
        <f t="shared" si="2"/>
        <v>15</v>
      </c>
      <c r="W27" s="24" t="str">
        <f t="shared" si="3"/>
        <v>Gem</v>
      </c>
      <c r="X27" s="24">
        <f t="shared" si="9"/>
        <v>0.4</v>
      </c>
      <c r="Y27" s="24">
        <f t="shared" si="5"/>
        <v>0</v>
      </c>
      <c r="Z27" s="24">
        <f t="shared" si="6"/>
        <v>0</v>
      </c>
      <c r="AA27" s="24" t="str">
        <f t="shared" si="7"/>
        <v/>
      </c>
      <c r="AB27" s="24" t="str">
        <f t="shared" si="8"/>
        <v/>
      </c>
    </row>
    <row r="28" ht="15.75" hidden="1" customHeight="1">
      <c r="A28" s="20" t="str">
        <f>IF('簡易入力モード'!A28&lt;&gt;"",'簡易入力モード'!A28,"")</f>
        <v/>
      </c>
      <c r="B28" s="20"/>
      <c r="C28" s="21" t="str">
        <f>IF('簡易入力モード'!B28&lt;&gt;"",'簡易入力モード'!B28,"")</f>
        <v/>
      </c>
      <c r="D28" s="21" t="str">
        <f>IF('簡易入力モード'!C28&lt;&gt;"",'簡易入力モード'!C28,"")</f>
        <v/>
      </c>
      <c r="E28" s="21"/>
      <c r="F28" s="21"/>
      <c r="G28" s="21"/>
      <c r="H28" s="21"/>
      <c r="I28" s="21"/>
      <c r="J28" s="21"/>
      <c r="K28" s="21"/>
      <c r="L28" s="22"/>
      <c r="M28" s="22"/>
      <c r="N28" s="22"/>
      <c r="O28" s="22"/>
      <c r="P28" s="22"/>
      <c r="Q28" s="22"/>
      <c r="R28" s="20" t="str">
        <f>IF('簡易入力モード'!E28&lt;&gt;"",'簡易入力モード'!E28,"")</f>
        <v/>
      </c>
      <c r="S28" s="23"/>
      <c r="T28" s="21"/>
      <c r="U28" s="24">
        <f t="shared" si="1"/>
        <v>0</v>
      </c>
      <c r="V28" s="24">
        <f t="shared" si="2"/>
        <v>15</v>
      </c>
      <c r="W28" s="24" t="str">
        <f t="shared" si="3"/>
        <v>Gem</v>
      </c>
      <c r="X28" s="24">
        <f t="shared" si="9"/>
        <v>0.4</v>
      </c>
      <c r="Y28" s="24">
        <f t="shared" si="5"/>
        <v>0</v>
      </c>
      <c r="Z28" s="24">
        <f t="shared" si="6"/>
        <v>0</v>
      </c>
      <c r="AA28" s="24" t="str">
        <f t="shared" si="7"/>
        <v/>
      </c>
      <c r="AB28" s="24" t="str">
        <f t="shared" si="8"/>
        <v/>
      </c>
    </row>
    <row r="29" ht="15.75" hidden="1" customHeight="1">
      <c r="A29" s="20" t="str">
        <f>IF('簡易入力モード'!A29&lt;&gt;"",'簡易入力モード'!A29,"")</f>
        <v/>
      </c>
      <c r="B29" s="20"/>
      <c r="C29" s="21" t="str">
        <f>IF('簡易入力モード'!B29&lt;&gt;"",'簡易入力モード'!B29,"")</f>
        <v/>
      </c>
      <c r="D29" s="21" t="str">
        <f>IF('簡易入力モード'!C29&lt;&gt;"",'簡易入力モード'!C29,"")</f>
        <v/>
      </c>
      <c r="E29" s="21"/>
      <c r="F29" s="21"/>
      <c r="G29" s="21"/>
      <c r="H29" s="21"/>
      <c r="I29" s="21"/>
      <c r="J29" s="21"/>
      <c r="K29" s="21"/>
      <c r="L29" s="22"/>
      <c r="M29" s="22"/>
      <c r="N29" s="22"/>
      <c r="O29" s="22"/>
      <c r="P29" s="22"/>
      <c r="Q29" s="22"/>
      <c r="R29" s="20" t="str">
        <f>IF('簡易入力モード'!E29&lt;&gt;"",'簡易入力モード'!E29,"")</f>
        <v/>
      </c>
      <c r="S29" s="23"/>
      <c r="T29" s="21"/>
      <c r="U29" s="24">
        <f t="shared" si="1"/>
        <v>0</v>
      </c>
      <c r="V29" s="24">
        <f t="shared" si="2"/>
        <v>15</v>
      </c>
      <c r="W29" s="24" t="str">
        <f t="shared" si="3"/>
        <v>Gem</v>
      </c>
      <c r="X29" s="24">
        <f t="shared" si="9"/>
        <v>0.4</v>
      </c>
      <c r="Y29" s="24">
        <f t="shared" si="5"/>
        <v>0</v>
      </c>
      <c r="Z29" s="24">
        <f t="shared" si="6"/>
        <v>0</v>
      </c>
      <c r="AA29" s="24" t="str">
        <f t="shared" si="7"/>
        <v/>
      </c>
      <c r="AB29" s="24" t="str">
        <f t="shared" si="8"/>
        <v/>
      </c>
    </row>
    <row r="30" ht="15.75" hidden="1" customHeight="1">
      <c r="A30" s="20" t="str">
        <f>IF('簡易入力モード'!A30&lt;&gt;"",'簡易入力モード'!A30,"")</f>
        <v/>
      </c>
      <c r="B30" s="20"/>
      <c r="C30" s="21" t="str">
        <f>IF('簡易入力モード'!B30&lt;&gt;"",'簡易入力モード'!B30,"")</f>
        <v/>
      </c>
      <c r="D30" s="21" t="str">
        <f>IF('簡易入力モード'!C30&lt;&gt;"",'簡易入力モード'!C30,"")</f>
        <v/>
      </c>
      <c r="E30" s="21"/>
      <c r="F30" s="21"/>
      <c r="G30" s="21"/>
      <c r="H30" s="21"/>
      <c r="I30" s="21"/>
      <c r="J30" s="21"/>
      <c r="K30" s="21"/>
      <c r="L30" s="22"/>
      <c r="M30" s="22"/>
      <c r="N30" s="22"/>
      <c r="O30" s="22"/>
      <c r="P30" s="22"/>
      <c r="Q30" s="22"/>
      <c r="R30" s="20" t="str">
        <f>IF('簡易入力モード'!E30&lt;&gt;"",'簡易入力モード'!E30,"")</f>
        <v/>
      </c>
      <c r="S30" s="23"/>
      <c r="T30" s="21"/>
      <c r="U30" s="24">
        <f t="shared" si="1"/>
        <v>0</v>
      </c>
      <c r="V30" s="24">
        <f t="shared" si="2"/>
        <v>15</v>
      </c>
      <c r="W30" s="24" t="str">
        <f t="shared" si="3"/>
        <v>Gem</v>
      </c>
      <c r="X30" s="24">
        <f t="shared" si="9"/>
        <v>0.4</v>
      </c>
      <c r="Y30" s="24">
        <f t="shared" si="5"/>
        <v>0</v>
      </c>
      <c r="Z30" s="24">
        <f t="shared" si="6"/>
        <v>0</v>
      </c>
      <c r="AA30" s="24" t="str">
        <f t="shared" si="7"/>
        <v/>
      </c>
      <c r="AB30" s="24" t="str">
        <f t="shared" si="8"/>
        <v/>
      </c>
    </row>
    <row r="31" ht="15.75" hidden="1" customHeight="1">
      <c r="A31" s="20" t="str">
        <f>IF('簡易入力モード'!A31&lt;&gt;"",'簡易入力モード'!A31,"")</f>
        <v/>
      </c>
      <c r="B31" s="20"/>
      <c r="C31" s="21" t="str">
        <f>IF('簡易入力モード'!B31&lt;&gt;"",'簡易入力モード'!B31,"")</f>
        <v/>
      </c>
      <c r="D31" s="21" t="str">
        <f>IF('簡易入力モード'!C31&lt;&gt;"",'簡易入力モード'!C31,"")</f>
        <v/>
      </c>
      <c r="E31" s="21"/>
      <c r="F31" s="21"/>
      <c r="G31" s="21"/>
      <c r="H31" s="21"/>
      <c r="I31" s="21"/>
      <c r="J31" s="21"/>
      <c r="K31" s="21"/>
      <c r="L31" s="22"/>
      <c r="M31" s="22"/>
      <c r="N31" s="22"/>
      <c r="O31" s="22"/>
      <c r="P31" s="22"/>
      <c r="Q31" s="22"/>
      <c r="R31" s="20" t="str">
        <f>IF('簡易入力モード'!E31&lt;&gt;"",'簡易入力モード'!E31,"")</f>
        <v/>
      </c>
      <c r="S31" s="23"/>
      <c r="T31" s="21"/>
      <c r="U31" s="24">
        <f t="shared" si="1"/>
        <v>0</v>
      </c>
      <c r="V31" s="24">
        <f t="shared" si="2"/>
        <v>15</v>
      </c>
      <c r="W31" s="24" t="str">
        <f t="shared" si="3"/>
        <v>Gem</v>
      </c>
      <c r="X31" s="24">
        <f t="shared" si="9"/>
        <v>0.4</v>
      </c>
      <c r="Y31" s="24">
        <f t="shared" si="5"/>
        <v>0</v>
      </c>
      <c r="Z31" s="24">
        <f t="shared" si="6"/>
        <v>0</v>
      </c>
      <c r="AA31" s="24" t="str">
        <f t="shared" si="7"/>
        <v/>
      </c>
      <c r="AB31" s="24" t="str">
        <f t="shared" si="8"/>
        <v/>
      </c>
    </row>
    <row r="32" ht="15.75" hidden="1" customHeight="1">
      <c r="A32" s="20" t="str">
        <f>IF('簡易入力モード'!A32&lt;&gt;"",'簡易入力モード'!A32,"")</f>
        <v/>
      </c>
      <c r="B32" s="20"/>
      <c r="C32" s="21" t="str">
        <f>IF('簡易入力モード'!B32&lt;&gt;"",'簡易入力モード'!B32,"")</f>
        <v/>
      </c>
      <c r="D32" s="21" t="str">
        <f>IF('簡易入力モード'!C32&lt;&gt;"",'簡易入力モード'!C32,"")</f>
        <v/>
      </c>
      <c r="E32" s="21"/>
      <c r="F32" s="21"/>
      <c r="G32" s="21"/>
      <c r="H32" s="21"/>
      <c r="I32" s="21"/>
      <c r="J32" s="21"/>
      <c r="K32" s="21"/>
      <c r="L32" s="22"/>
      <c r="M32" s="22"/>
      <c r="N32" s="22"/>
      <c r="O32" s="22"/>
      <c r="P32" s="22"/>
      <c r="Q32" s="22"/>
      <c r="R32" s="20" t="str">
        <f>IF('簡易入力モード'!E32&lt;&gt;"",'簡易入力モード'!E32,"")</f>
        <v/>
      </c>
      <c r="S32" s="23"/>
      <c r="T32" s="21"/>
      <c r="U32" s="24">
        <f t="shared" si="1"/>
        <v>0</v>
      </c>
      <c r="V32" s="24">
        <f t="shared" si="2"/>
        <v>15</v>
      </c>
      <c r="W32" s="24" t="str">
        <f t="shared" si="3"/>
        <v>Gem</v>
      </c>
      <c r="X32" s="24">
        <f t="shared" si="9"/>
        <v>0.4</v>
      </c>
      <c r="Y32" s="24">
        <f t="shared" si="5"/>
        <v>0</v>
      </c>
      <c r="Z32" s="24">
        <f t="shared" si="6"/>
        <v>0</v>
      </c>
      <c r="AA32" s="24" t="str">
        <f t="shared" si="7"/>
        <v/>
      </c>
      <c r="AB32" s="24" t="str">
        <f t="shared" si="8"/>
        <v/>
      </c>
    </row>
    <row r="33" ht="15.75" hidden="1" customHeight="1">
      <c r="A33" s="20" t="str">
        <f>IF('簡易入力モード'!A33&lt;&gt;"",'簡易入力モード'!A33,"")</f>
        <v/>
      </c>
      <c r="B33" s="20"/>
      <c r="C33" s="21" t="str">
        <f>IF('簡易入力モード'!B33&lt;&gt;"",'簡易入力モード'!B33,"")</f>
        <v/>
      </c>
      <c r="D33" s="21" t="str">
        <f>IF('簡易入力モード'!C33&lt;&gt;"",'簡易入力モード'!C33,"")</f>
        <v/>
      </c>
      <c r="E33" s="21"/>
      <c r="F33" s="21"/>
      <c r="G33" s="21"/>
      <c r="H33" s="21"/>
      <c r="I33" s="21"/>
      <c r="J33" s="21"/>
      <c r="K33" s="21"/>
      <c r="L33" s="22"/>
      <c r="M33" s="22"/>
      <c r="N33" s="22"/>
      <c r="O33" s="22"/>
      <c r="P33" s="22"/>
      <c r="Q33" s="22"/>
      <c r="R33" s="20" t="str">
        <f>IF('簡易入力モード'!E33&lt;&gt;"",'簡易入力モード'!E33,"")</f>
        <v/>
      </c>
      <c r="S33" s="23"/>
      <c r="T33" s="21"/>
      <c r="U33" s="24">
        <f t="shared" si="1"/>
        <v>0</v>
      </c>
      <c r="V33" s="24">
        <f t="shared" si="2"/>
        <v>15</v>
      </c>
      <c r="W33" s="24" t="str">
        <f t="shared" si="3"/>
        <v>Gem</v>
      </c>
      <c r="X33" s="24">
        <f t="shared" si="9"/>
        <v>0.4</v>
      </c>
      <c r="Y33" s="24">
        <f t="shared" si="5"/>
        <v>0</v>
      </c>
      <c r="Z33" s="24">
        <f t="shared" si="6"/>
        <v>0</v>
      </c>
      <c r="AA33" s="24" t="str">
        <f t="shared" si="7"/>
        <v/>
      </c>
      <c r="AB33" s="24" t="str">
        <f t="shared" si="8"/>
        <v/>
      </c>
    </row>
    <row r="34" ht="15.75" hidden="1" customHeight="1">
      <c r="A34" s="20" t="str">
        <f>IF('簡易入力モード'!A34&lt;&gt;"",'簡易入力モード'!A34,"")</f>
        <v/>
      </c>
      <c r="B34" s="20"/>
      <c r="C34" s="21" t="str">
        <f>IF('簡易入力モード'!B34&lt;&gt;"",'簡易入力モード'!B34,"")</f>
        <v/>
      </c>
      <c r="D34" s="21" t="str">
        <f>IF('簡易入力モード'!C34&lt;&gt;"",'簡易入力モード'!C34,"")</f>
        <v/>
      </c>
      <c r="E34" s="21"/>
      <c r="F34" s="21"/>
      <c r="G34" s="21"/>
      <c r="H34" s="21"/>
      <c r="I34" s="21"/>
      <c r="J34" s="21"/>
      <c r="K34" s="21"/>
      <c r="L34" s="22"/>
      <c r="M34" s="22"/>
      <c r="N34" s="22"/>
      <c r="O34" s="22"/>
      <c r="P34" s="22"/>
      <c r="Q34" s="22"/>
      <c r="R34" s="20" t="str">
        <f>IF('簡易入力モード'!E34&lt;&gt;"",'簡易入力モード'!E34,"")</f>
        <v/>
      </c>
      <c r="S34" s="23"/>
      <c r="T34" s="21"/>
      <c r="U34" s="24">
        <f t="shared" si="1"/>
        <v>0</v>
      </c>
      <c r="V34" s="24">
        <f t="shared" si="2"/>
        <v>15</v>
      </c>
      <c r="W34" s="24" t="str">
        <f t="shared" si="3"/>
        <v>Gem</v>
      </c>
      <c r="X34" s="24">
        <f t="shared" si="9"/>
        <v>0.4</v>
      </c>
      <c r="Y34" s="24">
        <f t="shared" si="5"/>
        <v>0</v>
      </c>
      <c r="Z34" s="24">
        <f t="shared" si="6"/>
        <v>0</v>
      </c>
      <c r="AA34" s="24" t="str">
        <f t="shared" si="7"/>
        <v/>
      </c>
      <c r="AB34" s="24" t="str">
        <f t="shared" si="8"/>
        <v/>
      </c>
    </row>
    <row r="35" ht="15.75" hidden="1" customHeight="1">
      <c r="A35" s="20" t="str">
        <f>IF('簡易入力モード'!A35&lt;&gt;"",'簡易入力モード'!A35,"")</f>
        <v/>
      </c>
      <c r="B35" s="20"/>
      <c r="C35" s="21" t="str">
        <f>IF('簡易入力モード'!B35&lt;&gt;"",'簡易入力モード'!B35,"")</f>
        <v/>
      </c>
      <c r="D35" s="21" t="str">
        <f>IF('簡易入力モード'!C35&lt;&gt;"",'簡易入力モード'!C35,"")</f>
        <v/>
      </c>
      <c r="E35" s="21"/>
      <c r="F35" s="21"/>
      <c r="G35" s="21"/>
      <c r="H35" s="21"/>
      <c r="I35" s="21"/>
      <c r="J35" s="21"/>
      <c r="K35" s="21"/>
      <c r="L35" s="22"/>
      <c r="M35" s="22"/>
      <c r="N35" s="22"/>
      <c r="O35" s="22"/>
      <c r="P35" s="22"/>
      <c r="Q35" s="22"/>
      <c r="R35" s="20" t="str">
        <f>IF('簡易入力モード'!E35&lt;&gt;"",'簡易入力モード'!E35,"")</f>
        <v/>
      </c>
      <c r="S35" s="23"/>
      <c r="T35" s="21"/>
      <c r="U35" s="24">
        <f t="shared" si="1"/>
        <v>0</v>
      </c>
      <c r="V35" s="24">
        <f t="shared" si="2"/>
        <v>15</v>
      </c>
      <c r="W35" s="24" t="str">
        <f t="shared" si="3"/>
        <v>Gem</v>
      </c>
      <c r="X35" s="24">
        <f t="shared" si="9"/>
        <v>0.4</v>
      </c>
      <c r="Y35" s="24">
        <f t="shared" si="5"/>
        <v>0</v>
      </c>
      <c r="Z35" s="24">
        <f t="shared" si="6"/>
        <v>0</v>
      </c>
      <c r="AA35" s="24" t="str">
        <f t="shared" si="7"/>
        <v/>
      </c>
      <c r="AB35" s="24" t="str">
        <f t="shared" si="8"/>
        <v/>
      </c>
    </row>
    <row r="36" ht="15.75" hidden="1" customHeight="1">
      <c r="A36" s="20" t="str">
        <f>IF('簡易入力モード'!A36&lt;&gt;"",'簡易入力モード'!A36,"")</f>
        <v/>
      </c>
      <c r="B36" s="20"/>
      <c r="C36" s="21" t="str">
        <f>IF('簡易入力モード'!B36&lt;&gt;"",'簡易入力モード'!B36,"")</f>
        <v/>
      </c>
      <c r="D36" s="21" t="str">
        <f>IF('簡易入力モード'!C36&lt;&gt;"",'簡易入力モード'!C36,"")</f>
        <v/>
      </c>
      <c r="E36" s="21"/>
      <c r="F36" s="21"/>
      <c r="G36" s="21"/>
      <c r="H36" s="21"/>
      <c r="I36" s="21"/>
      <c r="J36" s="21"/>
      <c r="K36" s="21"/>
      <c r="L36" s="22"/>
      <c r="M36" s="22"/>
      <c r="N36" s="22"/>
      <c r="O36" s="22"/>
      <c r="P36" s="22"/>
      <c r="Q36" s="22"/>
      <c r="R36" s="20" t="str">
        <f>IF('簡易入力モード'!E36&lt;&gt;"",'簡易入力モード'!E36,"")</f>
        <v/>
      </c>
      <c r="S36" s="23"/>
      <c r="T36" s="21"/>
      <c r="U36" s="24">
        <f t="shared" si="1"/>
        <v>0</v>
      </c>
      <c r="V36" s="24">
        <f t="shared" si="2"/>
        <v>15</v>
      </c>
      <c r="W36" s="24" t="str">
        <f t="shared" si="3"/>
        <v>Gem</v>
      </c>
      <c r="X36" s="24">
        <f t="shared" si="9"/>
        <v>0.4</v>
      </c>
      <c r="Y36" s="24">
        <f t="shared" si="5"/>
        <v>0</v>
      </c>
      <c r="Z36" s="24">
        <f t="shared" si="6"/>
        <v>0</v>
      </c>
      <c r="AA36" s="24" t="str">
        <f t="shared" si="7"/>
        <v/>
      </c>
      <c r="AB36" s="24" t="str">
        <f t="shared" si="8"/>
        <v/>
      </c>
    </row>
    <row r="37" ht="15.75" hidden="1" customHeight="1">
      <c r="A37" s="20" t="str">
        <f>IF('簡易入力モード'!A37&lt;&gt;"",'簡易入力モード'!A37,"")</f>
        <v/>
      </c>
      <c r="B37" s="20"/>
      <c r="C37" s="21" t="str">
        <f>IF('簡易入力モード'!B37&lt;&gt;"",'簡易入力モード'!B37,"")</f>
        <v/>
      </c>
      <c r="D37" s="21" t="str">
        <f>IF('簡易入力モード'!C37&lt;&gt;"",'簡易入力モード'!C37,"")</f>
        <v/>
      </c>
      <c r="E37" s="21"/>
      <c r="F37" s="21"/>
      <c r="G37" s="21"/>
      <c r="H37" s="21"/>
      <c r="I37" s="21"/>
      <c r="J37" s="21"/>
      <c r="K37" s="21"/>
      <c r="L37" s="22"/>
      <c r="M37" s="22"/>
      <c r="N37" s="22"/>
      <c r="O37" s="22"/>
      <c r="P37" s="22"/>
      <c r="Q37" s="22"/>
      <c r="R37" s="20" t="str">
        <f>IF('簡易入力モード'!E37&lt;&gt;"",'簡易入力モード'!E37,"")</f>
        <v/>
      </c>
      <c r="S37" s="23"/>
      <c r="T37" s="21"/>
      <c r="U37" s="24">
        <f t="shared" si="1"/>
        <v>0</v>
      </c>
      <c r="V37" s="24">
        <f t="shared" si="2"/>
        <v>15</v>
      </c>
      <c r="W37" s="24" t="str">
        <f t="shared" si="3"/>
        <v>Gem</v>
      </c>
      <c r="X37" s="24">
        <f t="shared" si="9"/>
        <v>0.4</v>
      </c>
      <c r="Y37" s="24">
        <f t="shared" si="5"/>
        <v>0</v>
      </c>
      <c r="Z37" s="24">
        <f t="shared" si="6"/>
        <v>0</v>
      </c>
      <c r="AA37" s="24" t="str">
        <f t="shared" si="7"/>
        <v/>
      </c>
      <c r="AB37" s="24" t="str">
        <f t="shared" si="8"/>
        <v/>
      </c>
    </row>
    <row r="38" ht="15.75" hidden="1" customHeight="1">
      <c r="A38" s="20" t="str">
        <f>IF('簡易入力モード'!A38&lt;&gt;"",'簡易入力モード'!A38,"")</f>
        <v/>
      </c>
      <c r="B38" s="20"/>
      <c r="C38" s="21" t="str">
        <f>IF('簡易入力モード'!B38&lt;&gt;"",'簡易入力モード'!B38,"")</f>
        <v/>
      </c>
      <c r="D38" s="21" t="str">
        <f>IF('簡易入力モード'!C38&lt;&gt;"",'簡易入力モード'!C38,"")</f>
        <v/>
      </c>
      <c r="E38" s="21"/>
      <c r="F38" s="21"/>
      <c r="G38" s="21"/>
      <c r="H38" s="21"/>
      <c r="I38" s="21"/>
      <c r="J38" s="21"/>
      <c r="K38" s="21"/>
      <c r="L38" s="22"/>
      <c r="M38" s="22"/>
      <c r="N38" s="22"/>
      <c r="O38" s="22"/>
      <c r="P38" s="22"/>
      <c r="Q38" s="22"/>
      <c r="R38" s="20" t="str">
        <f>IF('簡易入力モード'!E38&lt;&gt;"",'簡易入力モード'!E38,"")</f>
        <v/>
      </c>
      <c r="S38" s="23"/>
      <c r="T38" s="21"/>
      <c r="U38" s="24">
        <f t="shared" si="1"/>
        <v>0</v>
      </c>
      <c r="V38" s="24">
        <f t="shared" si="2"/>
        <v>15</v>
      </c>
      <c r="W38" s="24" t="str">
        <f t="shared" si="3"/>
        <v>Gem</v>
      </c>
      <c r="X38" s="24">
        <f t="shared" si="9"/>
        <v>0.4</v>
      </c>
      <c r="Y38" s="24">
        <f t="shared" si="5"/>
        <v>0</v>
      </c>
      <c r="Z38" s="24">
        <f t="shared" si="6"/>
        <v>0</v>
      </c>
      <c r="AA38" s="24" t="str">
        <f t="shared" si="7"/>
        <v/>
      </c>
      <c r="AB38" s="24" t="str">
        <f t="shared" si="8"/>
        <v/>
      </c>
    </row>
    <row r="39" ht="15.75" hidden="1" customHeight="1">
      <c r="A39" s="20" t="str">
        <f>IF('簡易入力モード'!A39&lt;&gt;"",'簡易入力モード'!A39,"")</f>
        <v/>
      </c>
      <c r="B39" s="20"/>
      <c r="C39" s="21" t="str">
        <f>IF('簡易入力モード'!B39&lt;&gt;"",'簡易入力モード'!B39,"")</f>
        <v/>
      </c>
      <c r="D39" s="21" t="str">
        <f>IF('簡易入力モード'!C39&lt;&gt;"",'簡易入力モード'!C39,"")</f>
        <v/>
      </c>
      <c r="E39" s="21"/>
      <c r="F39" s="21"/>
      <c r="G39" s="21"/>
      <c r="H39" s="21"/>
      <c r="I39" s="21"/>
      <c r="J39" s="21"/>
      <c r="K39" s="21"/>
      <c r="L39" s="22"/>
      <c r="M39" s="22"/>
      <c r="N39" s="22"/>
      <c r="O39" s="22"/>
      <c r="P39" s="22"/>
      <c r="Q39" s="22"/>
      <c r="R39" s="20" t="str">
        <f>IF('簡易入力モード'!E39&lt;&gt;"",'簡易入力モード'!E39,"")</f>
        <v/>
      </c>
      <c r="S39" s="23"/>
      <c r="T39" s="21"/>
      <c r="U39" s="24">
        <f t="shared" si="1"/>
        <v>0</v>
      </c>
      <c r="V39" s="24">
        <f t="shared" si="2"/>
        <v>15</v>
      </c>
      <c r="W39" s="24" t="str">
        <f t="shared" si="3"/>
        <v>Gem</v>
      </c>
      <c r="X39" s="24">
        <f t="shared" si="9"/>
        <v>0.4</v>
      </c>
      <c r="Y39" s="24">
        <f t="shared" si="5"/>
        <v>0</v>
      </c>
      <c r="Z39" s="24">
        <f t="shared" si="6"/>
        <v>0</v>
      </c>
      <c r="AA39" s="24" t="str">
        <f t="shared" si="7"/>
        <v/>
      </c>
      <c r="AB39" s="24" t="str">
        <f t="shared" si="8"/>
        <v/>
      </c>
    </row>
    <row r="40" ht="15.75" hidden="1" customHeight="1">
      <c r="A40" s="20" t="str">
        <f>IF('簡易入力モード'!A40&lt;&gt;"",'簡易入力モード'!A40,"")</f>
        <v/>
      </c>
      <c r="B40" s="20"/>
      <c r="C40" s="21" t="str">
        <f>IF('簡易入力モード'!B40&lt;&gt;"",'簡易入力モード'!B40,"")</f>
        <v/>
      </c>
      <c r="D40" s="21" t="str">
        <f>IF('簡易入力モード'!C40&lt;&gt;"",'簡易入力モード'!C40,"")</f>
        <v/>
      </c>
      <c r="E40" s="21"/>
      <c r="F40" s="21"/>
      <c r="G40" s="21"/>
      <c r="H40" s="21"/>
      <c r="I40" s="21"/>
      <c r="J40" s="21"/>
      <c r="K40" s="21"/>
      <c r="L40" s="22"/>
      <c r="M40" s="22"/>
      <c r="N40" s="22"/>
      <c r="O40" s="22"/>
      <c r="P40" s="22"/>
      <c r="Q40" s="22"/>
      <c r="R40" s="20" t="str">
        <f>IF('簡易入力モード'!E40&lt;&gt;"",'簡易入力モード'!E40,"")</f>
        <v/>
      </c>
      <c r="S40" s="23"/>
      <c r="T40" s="21"/>
      <c r="U40" s="24">
        <f t="shared" si="1"/>
        <v>0</v>
      </c>
      <c r="V40" s="24">
        <f t="shared" si="2"/>
        <v>15</v>
      </c>
      <c r="W40" s="24" t="str">
        <f t="shared" si="3"/>
        <v>Gem</v>
      </c>
      <c r="X40" s="24">
        <f t="shared" si="9"/>
        <v>0.4</v>
      </c>
      <c r="Y40" s="24">
        <f t="shared" si="5"/>
        <v>0</v>
      </c>
      <c r="Z40" s="24">
        <f t="shared" si="6"/>
        <v>0</v>
      </c>
      <c r="AA40" s="24" t="str">
        <f t="shared" si="7"/>
        <v/>
      </c>
      <c r="AB40" s="24" t="str">
        <f t="shared" si="8"/>
        <v/>
      </c>
    </row>
    <row r="41" ht="15.75" hidden="1" customHeight="1">
      <c r="A41" s="20" t="str">
        <f>IF('簡易入力モード'!A41&lt;&gt;"",'簡易入力モード'!A41,"")</f>
        <v/>
      </c>
      <c r="B41" s="20"/>
      <c r="C41" s="21" t="str">
        <f>IF('簡易入力モード'!B41&lt;&gt;"",'簡易入力モード'!B41,"")</f>
        <v/>
      </c>
      <c r="D41" s="21" t="str">
        <f>IF('簡易入力モード'!C41&lt;&gt;"",'簡易入力モード'!C41,"")</f>
        <v/>
      </c>
      <c r="E41" s="21"/>
      <c r="F41" s="21"/>
      <c r="G41" s="21"/>
      <c r="H41" s="21"/>
      <c r="I41" s="21"/>
      <c r="J41" s="21"/>
      <c r="K41" s="21"/>
      <c r="L41" s="22"/>
      <c r="M41" s="22"/>
      <c r="N41" s="22"/>
      <c r="O41" s="22"/>
      <c r="P41" s="22"/>
      <c r="Q41" s="22"/>
      <c r="R41" s="20" t="str">
        <f>IF('簡易入力モード'!E41&lt;&gt;"",'簡易入力モード'!E41,"")</f>
        <v/>
      </c>
      <c r="S41" s="23"/>
      <c r="T41" s="21"/>
      <c r="U41" s="24">
        <f t="shared" si="1"/>
        <v>0</v>
      </c>
      <c r="V41" s="24">
        <f t="shared" si="2"/>
        <v>15</v>
      </c>
      <c r="W41" s="24" t="str">
        <f t="shared" si="3"/>
        <v>Gem</v>
      </c>
      <c r="X41" s="24">
        <f t="shared" si="9"/>
        <v>0.4</v>
      </c>
      <c r="Y41" s="24">
        <f t="shared" si="5"/>
        <v>0</v>
      </c>
      <c r="Z41" s="24">
        <f t="shared" si="6"/>
        <v>0</v>
      </c>
      <c r="AA41" s="24" t="str">
        <f t="shared" si="7"/>
        <v/>
      </c>
      <c r="AB41" s="24" t="str">
        <f t="shared" si="8"/>
        <v/>
      </c>
    </row>
    <row r="42" ht="15.75" hidden="1" customHeight="1">
      <c r="A42" s="20" t="str">
        <f>IF('簡易入力モード'!A42&lt;&gt;"",'簡易入力モード'!A42,"")</f>
        <v/>
      </c>
      <c r="B42" s="20"/>
      <c r="C42" s="21" t="str">
        <f>IF('簡易入力モード'!B42&lt;&gt;"",'簡易入力モード'!B42,"")</f>
        <v/>
      </c>
      <c r="D42" s="21" t="str">
        <f>IF('簡易入力モード'!C42&lt;&gt;"",'簡易入力モード'!C42,"")</f>
        <v/>
      </c>
      <c r="E42" s="21"/>
      <c r="F42" s="21"/>
      <c r="G42" s="21"/>
      <c r="H42" s="21"/>
      <c r="I42" s="21"/>
      <c r="J42" s="21"/>
      <c r="K42" s="21"/>
      <c r="L42" s="22"/>
      <c r="M42" s="22"/>
      <c r="N42" s="22"/>
      <c r="O42" s="22"/>
      <c r="P42" s="22"/>
      <c r="Q42" s="22"/>
      <c r="R42" s="20" t="str">
        <f>IF('簡易入力モード'!E42&lt;&gt;"",'簡易入力モード'!E42,"")</f>
        <v/>
      </c>
      <c r="S42" s="23"/>
      <c r="T42" s="21"/>
      <c r="U42" s="24">
        <f t="shared" si="1"/>
        <v>0</v>
      </c>
      <c r="V42" s="24">
        <f t="shared" si="2"/>
        <v>15</v>
      </c>
      <c r="W42" s="24" t="str">
        <f t="shared" si="3"/>
        <v>Gem</v>
      </c>
      <c r="X42" s="24">
        <f t="shared" si="9"/>
        <v>0.4</v>
      </c>
      <c r="Y42" s="24">
        <f t="shared" si="5"/>
        <v>0</v>
      </c>
      <c r="Z42" s="24">
        <f t="shared" si="6"/>
        <v>0</v>
      </c>
      <c r="AA42" s="24" t="str">
        <f t="shared" si="7"/>
        <v/>
      </c>
      <c r="AB42" s="24" t="str">
        <f t="shared" si="8"/>
        <v/>
      </c>
    </row>
    <row r="43" ht="15.75" hidden="1" customHeight="1">
      <c r="A43" s="20" t="str">
        <f>IF('簡易入力モード'!A43&lt;&gt;"",'簡易入力モード'!A43,"")</f>
        <v/>
      </c>
      <c r="B43" s="20"/>
      <c r="C43" s="21" t="str">
        <f>IF('簡易入力モード'!B43&lt;&gt;"",'簡易入力モード'!B43,"")</f>
        <v/>
      </c>
      <c r="D43" s="21" t="str">
        <f>IF('簡易入力モード'!C43&lt;&gt;"",'簡易入力モード'!C43,"")</f>
        <v/>
      </c>
      <c r="E43" s="21"/>
      <c r="F43" s="21"/>
      <c r="G43" s="21"/>
      <c r="H43" s="21"/>
      <c r="I43" s="21"/>
      <c r="J43" s="21"/>
      <c r="K43" s="21"/>
      <c r="L43" s="22"/>
      <c r="M43" s="22"/>
      <c r="N43" s="22"/>
      <c r="O43" s="22"/>
      <c r="P43" s="22"/>
      <c r="Q43" s="22"/>
      <c r="R43" s="20" t="str">
        <f>IF('簡易入力モード'!E43&lt;&gt;"",'簡易入力モード'!E43,"")</f>
        <v/>
      </c>
      <c r="S43" s="23"/>
      <c r="T43" s="21"/>
      <c r="U43" s="24">
        <f t="shared" si="1"/>
        <v>0</v>
      </c>
      <c r="V43" s="24">
        <f t="shared" si="2"/>
        <v>15</v>
      </c>
      <c r="W43" s="24" t="str">
        <f t="shared" si="3"/>
        <v>Gem</v>
      </c>
      <c r="X43" s="24">
        <f t="shared" si="9"/>
        <v>0.4</v>
      </c>
      <c r="Y43" s="24">
        <f t="shared" si="5"/>
        <v>0</v>
      </c>
      <c r="Z43" s="24">
        <f t="shared" si="6"/>
        <v>0</v>
      </c>
      <c r="AA43" s="24" t="str">
        <f t="shared" si="7"/>
        <v/>
      </c>
      <c r="AB43" s="24" t="str">
        <f t="shared" si="8"/>
        <v/>
      </c>
    </row>
    <row r="44" ht="15.75" hidden="1" customHeight="1">
      <c r="A44" s="20" t="str">
        <f>IF('簡易入力モード'!A44&lt;&gt;"",'簡易入力モード'!A44,"")</f>
        <v/>
      </c>
      <c r="B44" s="20"/>
      <c r="C44" s="21" t="str">
        <f>IF('簡易入力モード'!B44&lt;&gt;"",'簡易入力モード'!B44,"")</f>
        <v/>
      </c>
      <c r="D44" s="21" t="str">
        <f>IF('簡易入力モード'!C44&lt;&gt;"",'簡易入力モード'!C44,"")</f>
        <v/>
      </c>
      <c r="E44" s="21"/>
      <c r="F44" s="21"/>
      <c r="G44" s="21"/>
      <c r="H44" s="21"/>
      <c r="I44" s="21"/>
      <c r="J44" s="21"/>
      <c r="K44" s="21"/>
      <c r="L44" s="22"/>
      <c r="M44" s="22"/>
      <c r="N44" s="22"/>
      <c r="O44" s="22"/>
      <c r="P44" s="22"/>
      <c r="Q44" s="22"/>
      <c r="R44" s="20" t="str">
        <f>IF('簡易入力モード'!E44&lt;&gt;"",'簡易入力モード'!E44,"")</f>
        <v/>
      </c>
      <c r="S44" s="23"/>
      <c r="T44" s="21"/>
      <c r="U44" s="24">
        <f t="shared" si="1"/>
        <v>0</v>
      </c>
      <c r="V44" s="24">
        <f t="shared" si="2"/>
        <v>15</v>
      </c>
      <c r="W44" s="24" t="str">
        <f t="shared" si="3"/>
        <v>Gem</v>
      </c>
      <c r="X44" s="24">
        <f t="shared" si="9"/>
        <v>0.4</v>
      </c>
      <c r="Y44" s="24">
        <f t="shared" si="5"/>
        <v>0</v>
      </c>
      <c r="Z44" s="24">
        <f t="shared" si="6"/>
        <v>0</v>
      </c>
      <c r="AA44" s="24" t="str">
        <f t="shared" si="7"/>
        <v/>
      </c>
      <c r="AB44" s="24" t="str">
        <f t="shared" si="8"/>
        <v/>
      </c>
    </row>
    <row r="45" ht="15.75" hidden="1" customHeight="1">
      <c r="A45" s="20" t="str">
        <f>IF('簡易入力モード'!A45&lt;&gt;"",'簡易入力モード'!A45,"")</f>
        <v/>
      </c>
      <c r="B45" s="20"/>
      <c r="C45" s="21" t="str">
        <f>IF('簡易入力モード'!B45&lt;&gt;"",'簡易入力モード'!B45,"")</f>
        <v/>
      </c>
      <c r="D45" s="21" t="str">
        <f>IF('簡易入力モード'!C45&lt;&gt;"",'簡易入力モード'!C45,"")</f>
        <v/>
      </c>
      <c r="E45" s="21"/>
      <c r="F45" s="21"/>
      <c r="G45" s="21"/>
      <c r="H45" s="21"/>
      <c r="I45" s="21"/>
      <c r="J45" s="21"/>
      <c r="K45" s="21"/>
      <c r="L45" s="22"/>
      <c r="M45" s="22"/>
      <c r="N45" s="22"/>
      <c r="O45" s="22"/>
      <c r="P45" s="22"/>
      <c r="Q45" s="22"/>
      <c r="R45" s="20" t="str">
        <f>IF('簡易入力モード'!E45&lt;&gt;"",'簡易入力モード'!E45,"")</f>
        <v/>
      </c>
      <c r="S45" s="23"/>
      <c r="T45" s="21"/>
      <c r="U45" s="24">
        <f t="shared" si="1"/>
        <v>0</v>
      </c>
      <c r="V45" s="24">
        <f t="shared" si="2"/>
        <v>15</v>
      </c>
      <c r="W45" s="24" t="str">
        <f t="shared" si="3"/>
        <v>Gem</v>
      </c>
      <c r="X45" s="24">
        <f t="shared" si="9"/>
        <v>0.4</v>
      </c>
      <c r="Y45" s="24">
        <f t="shared" si="5"/>
        <v>0</v>
      </c>
      <c r="Z45" s="24">
        <f t="shared" si="6"/>
        <v>0</v>
      </c>
      <c r="AA45" s="24" t="str">
        <f t="shared" si="7"/>
        <v/>
      </c>
      <c r="AB45" s="24" t="str">
        <f t="shared" si="8"/>
        <v/>
      </c>
    </row>
    <row r="46" ht="15.75" hidden="1" customHeight="1">
      <c r="A46" s="20" t="str">
        <f>IF('簡易入力モード'!A46&lt;&gt;"",'簡易入力モード'!A46,"")</f>
        <v/>
      </c>
      <c r="B46" s="20"/>
      <c r="C46" s="21" t="str">
        <f>IF('簡易入力モード'!B46&lt;&gt;"",'簡易入力モード'!B46,"")</f>
        <v/>
      </c>
      <c r="D46" s="21" t="str">
        <f>IF('簡易入力モード'!C46&lt;&gt;"",'簡易入力モード'!C46,"")</f>
        <v/>
      </c>
      <c r="E46" s="21"/>
      <c r="F46" s="21"/>
      <c r="G46" s="21"/>
      <c r="H46" s="21"/>
      <c r="I46" s="21"/>
      <c r="J46" s="21"/>
      <c r="K46" s="21"/>
      <c r="L46" s="22"/>
      <c r="M46" s="22"/>
      <c r="N46" s="22"/>
      <c r="O46" s="22"/>
      <c r="P46" s="22"/>
      <c r="Q46" s="22"/>
      <c r="R46" s="20" t="str">
        <f>IF('簡易入力モード'!E46&lt;&gt;"",'簡易入力モード'!E46,"")</f>
        <v/>
      </c>
      <c r="S46" s="23"/>
      <c r="T46" s="21"/>
      <c r="U46" s="24">
        <f t="shared" si="1"/>
        <v>0</v>
      </c>
      <c r="V46" s="24">
        <f t="shared" si="2"/>
        <v>15</v>
      </c>
      <c r="W46" s="24" t="str">
        <f t="shared" si="3"/>
        <v>Gem</v>
      </c>
      <c r="X46" s="24">
        <f t="shared" si="9"/>
        <v>0.4</v>
      </c>
      <c r="Y46" s="24">
        <f t="shared" si="5"/>
        <v>0</v>
      </c>
      <c r="Z46" s="24">
        <f t="shared" si="6"/>
        <v>0</v>
      </c>
      <c r="AA46" s="24" t="str">
        <f t="shared" si="7"/>
        <v/>
      </c>
      <c r="AB46" s="24" t="str">
        <f t="shared" si="8"/>
        <v/>
      </c>
    </row>
    <row r="47" ht="15.75" hidden="1" customHeight="1">
      <c r="A47" s="20" t="str">
        <f>IF('簡易入力モード'!A47&lt;&gt;"",'簡易入力モード'!A47,"")</f>
        <v/>
      </c>
      <c r="B47" s="20"/>
      <c r="C47" s="21" t="str">
        <f>IF('簡易入力モード'!B47&lt;&gt;"",'簡易入力モード'!B47,"")</f>
        <v/>
      </c>
      <c r="D47" s="21" t="str">
        <f>IF('簡易入力モード'!C47&lt;&gt;"",'簡易入力モード'!C47,"")</f>
        <v/>
      </c>
      <c r="E47" s="21"/>
      <c r="F47" s="21"/>
      <c r="G47" s="21"/>
      <c r="H47" s="21"/>
      <c r="I47" s="21"/>
      <c r="J47" s="21"/>
      <c r="K47" s="21"/>
      <c r="L47" s="22"/>
      <c r="M47" s="22"/>
      <c r="N47" s="22"/>
      <c r="O47" s="22"/>
      <c r="P47" s="22"/>
      <c r="Q47" s="22"/>
      <c r="R47" s="20" t="str">
        <f>IF('簡易入力モード'!E47&lt;&gt;"",'簡易入力モード'!E47,"")</f>
        <v/>
      </c>
      <c r="S47" s="23"/>
      <c r="T47" s="21"/>
      <c r="U47" s="24">
        <f t="shared" si="1"/>
        <v>0</v>
      </c>
      <c r="V47" s="24">
        <f t="shared" si="2"/>
        <v>15</v>
      </c>
      <c r="W47" s="24" t="str">
        <f t="shared" si="3"/>
        <v>Gem</v>
      </c>
      <c r="X47" s="24">
        <f t="shared" si="9"/>
        <v>0.4</v>
      </c>
      <c r="Y47" s="24">
        <f t="shared" si="5"/>
        <v>0</v>
      </c>
      <c r="Z47" s="24">
        <f t="shared" si="6"/>
        <v>0</v>
      </c>
      <c r="AA47" s="24" t="str">
        <f t="shared" si="7"/>
        <v/>
      </c>
      <c r="AB47" s="24" t="str">
        <f t="shared" si="8"/>
        <v/>
      </c>
    </row>
    <row r="48" ht="15.75" hidden="1" customHeight="1">
      <c r="A48" s="20" t="str">
        <f>IF('簡易入力モード'!A48&lt;&gt;"",'簡易入力モード'!A48,"")</f>
        <v/>
      </c>
      <c r="B48" s="20"/>
      <c r="C48" s="21" t="str">
        <f>IF('簡易入力モード'!B48&lt;&gt;"",'簡易入力モード'!B48,"")</f>
        <v/>
      </c>
      <c r="D48" s="21" t="str">
        <f>IF('簡易入力モード'!C48&lt;&gt;"",'簡易入力モード'!C48,"")</f>
        <v/>
      </c>
      <c r="E48" s="21"/>
      <c r="F48" s="21"/>
      <c r="G48" s="21"/>
      <c r="H48" s="21"/>
      <c r="I48" s="21"/>
      <c r="J48" s="21"/>
      <c r="K48" s="21"/>
      <c r="L48" s="22"/>
      <c r="M48" s="22"/>
      <c r="N48" s="22"/>
      <c r="O48" s="22"/>
      <c r="P48" s="22"/>
      <c r="Q48" s="22"/>
      <c r="R48" s="20" t="str">
        <f>IF('簡易入力モード'!E48&lt;&gt;"",'簡易入力モード'!E48,"")</f>
        <v/>
      </c>
      <c r="S48" s="23"/>
      <c r="T48" s="21"/>
      <c r="U48" s="24">
        <f t="shared" si="1"/>
        <v>0</v>
      </c>
      <c r="V48" s="24">
        <f t="shared" si="2"/>
        <v>15</v>
      </c>
      <c r="W48" s="24" t="str">
        <f t="shared" si="3"/>
        <v>Gem</v>
      </c>
      <c r="X48" s="24">
        <f t="shared" si="9"/>
        <v>0.4</v>
      </c>
      <c r="Y48" s="24">
        <f t="shared" si="5"/>
        <v>0</v>
      </c>
      <c r="Z48" s="24">
        <f t="shared" si="6"/>
        <v>0</v>
      </c>
      <c r="AA48" s="24" t="str">
        <f t="shared" si="7"/>
        <v/>
      </c>
      <c r="AB48" s="24" t="str">
        <f t="shared" si="8"/>
        <v/>
      </c>
    </row>
    <row r="49" ht="15.75" hidden="1" customHeight="1">
      <c r="A49" s="20" t="str">
        <f>IF('簡易入力モード'!A49&lt;&gt;"",'簡易入力モード'!A49,"")</f>
        <v/>
      </c>
      <c r="B49" s="20"/>
      <c r="C49" s="21" t="str">
        <f>IF('簡易入力モード'!B49&lt;&gt;"",'簡易入力モード'!B49,"")</f>
        <v/>
      </c>
      <c r="D49" s="21" t="str">
        <f>IF('簡易入力モード'!C49&lt;&gt;"",'簡易入力モード'!C49,"")</f>
        <v/>
      </c>
      <c r="E49" s="21"/>
      <c r="F49" s="21"/>
      <c r="G49" s="21"/>
      <c r="H49" s="21"/>
      <c r="I49" s="21"/>
      <c r="J49" s="21"/>
      <c r="K49" s="21"/>
      <c r="L49" s="22"/>
      <c r="M49" s="22"/>
      <c r="N49" s="22"/>
      <c r="O49" s="22"/>
      <c r="P49" s="22"/>
      <c r="Q49" s="22"/>
      <c r="R49" s="20" t="str">
        <f>IF('簡易入力モード'!E49&lt;&gt;"",'簡易入力モード'!E49,"")</f>
        <v/>
      </c>
      <c r="S49" s="23"/>
      <c r="T49" s="21"/>
      <c r="U49" s="24">
        <f t="shared" si="1"/>
        <v>0</v>
      </c>
      <c r="V49" s="24">
        <f t="shared" si="2"/>
        <v>15</v>
      </c>
      <c r="W49" s="24" t="str">
        <f t="shared" si="3"/>
        <v>Gem</v>
      </c>
      <c r="X49" s="24">
        <f t="shared" si="9"/>
        <v>0.4</v>
      </c>
      <c r="Y49" s="24">
        <f t="shared" si="5"/>
        <v>0</v>
      </c>
      <c r="Z49" s="24">
        <f t="shared" si="6"/>
        <v>0</v>
      </c>
      <c r="AA49" s="24" t="str">
        <f t="shared" si="7"/>
        <v/>
      </c>
      <c r="AB49" s="24" t="str">
        <f t="shared" si="8"/>
        <v/>
      </c>
    </row>
    <row r="50" ht="15.75" hidden="1" customHeight="1">
      <c r="A50" s="20" t="str">
        <f>IF('簡易入力モード'!A50&lt;&gt;"",'簡易入力モード'!A50,"")</f>
        <v/>
      </c>
      <c r="B50" s="20"/>
      <c r="C50" s="21" t="str">
        <f>IF('簡易入力モード'!B50&lt;&gt;"",'簡易入力モード'!B50,"")</f>
        <v/>
      </c>
      <c r="D50" s="21" t="str">
        <f>IF('簡易入力モード'!C50&lt;&gt;"",'簡易入力モード'!C50,"")</f>
        <v/>
      </c>
      <c r="E50" s="21"/>
      <c r="F50" s="21"/>
      <c r="G50" s="21"/>
      <c r="H50" s="21"/>
      <c r="I50" s="21"/>
      <c r="J50" s="21"/>
      <c r="K50" s="21"/>
      <c r="L50" s="22"/>
      <c r="M50" s="22"/>
      <c r="N50" s="22"/>
      <c r="O50" s="22"/>
      <c r="P50" s="22"/>
      <c r="Q50" s="22"/>
      <c r="R50" s="20" t="str">
        <f>IF('簡易入力モード'!E50&lt;&gt;"",'簡易入力モード'!E50,"")</f>
        <v/>
      </c>
      <c r="S50" s="23"/>
      <c r="T50" s="21"/>
      <c r="U50" s="24">
        <f t="shared" si="1"/>
        <v>0</v>
      </c>
      <c r="V50" s="24">
        <f t="shared" si="2"/>
        <v>15</v>
      </c>
      <c r="W50" s="24" t="str">
        <f t="shared" si="3"/>
        <v>Gem</v>
      </c>
      <c r="X50" s="24">
        <f t="shared" si="9"/>
        <v>0.4</v>
      </c>
      <c r="Y50" s="24">
        <f t="shared" si="5"/>
        <v>0</v>
      </c>
      <c r="Z50" s="24">
        <f t="shared" si="6"/>
        <v>0</v>
      </c>
      <c r="AA50" s="24" t="str">
        <f t="shared" si="7"/>
        <v/>
      </c>
      <c r="AB50" s="24" t="str">
        <f t="shared" si="8"/>
        <v/>
      </c>
    </row>
    <row r="51" ht="15.75" hidden="1" customHeight="1">
      <c r="A51" s="20" t="str">
        <f>IF('簡易入力モード'!A51&lt;&gt;"",'簡易入力モード'!A51,"")</f>
        <v/>
      </c>
      <c r="B51" s="20"/>
      <c r="C51" s="21" t="str">
        <f>IF('簡易入力モード'!B51&lt;&gt;"",'簡易入力モード'!B51,"")</f>
        <v/>
      </c>
      <c r="D51" s="21" t="str">
        <f>IF('簡易入力モード'!C51&lt;&gt;"",'簡易入力モード'!C51,"")</f>
        <v/>
      </c>
      <c r="E51" s="21"/>
      <c r="F51" s="21"/>
      <c r="G51" s="21"/>
      <c r="H51" s="21"/>
      <c r="I51" s="21"/>
      <c r="J51" s="21"/>
      <c r="K51" s="21"/>
      <c r="L51" s="22"/>
      <c r="M51" s="22"/>
      <c r="N51" s="22"/>
      <c r="O51" s="22"/>
      <c r="P51" s="22"/>
      <c r="Q51" s="22"/>
      <c r="R51" s="20" t="str">
        <f>IF('簡易入力モード'!E51&lt;&gt;"",'簡易入力モード'!E51,"")</f>
        <v/>
      </c>
      <c r="S51" s="23"/>
      <c r="T51" s="21"/>
      <c r="U51" s="24">
        <f t="shared" si="1"/>
        <v>0</v>
      </c>
      <c r="V51" s="24">
        <f t="shared" si="2"/>
        <v>15</v>
      </c>
      <c r="W51" s="24" t="str">
        <f t="shared" si="3"/>
        <v>Gem</v>
      </c>
      <c r="X51" s="24">
        <f t="shared" si="9"/>
        <v>0.4</v>
      </c>
      <c r="Y51" s="24">
        <f t="shared" si="5"/>
        <v>0</v>
      </c>
      <c r="Z51" s="24">
        <f t="shared" si="6"/>
        <v>0</v>
      </c>
      <c r="AA51" s="24" t="str">
        <f t="shared" si="7"/>
        <v/>
      </c>
      <c r="AB51" s="24" t="str">
        <f t="shared" si="8"/>
        <v/>
      </c>
    </row>
    <row r="52" ht="15.75" hidden="1" customHeight="1">
      <c r="A52" s="20" t="str">
        <f>IF('簡易入力モード'!A52&lt;&gt;"",'簡易入力モード'!A52,"")</f>
        <v/>
      </c>
      <c r="B52" s="20"/>
      <c r="C52" s="21" t="str">
        <f>IF('簡易入力モード'!B52&lt;&gt;"",'簡易入力モード'!B52,"")</f>
        <v/>
      </c>
      <c r="D52" s="21" t="str">
        <f>IF('簡易入力モード'!C52&lt;&gt;"",'簡易入力モード'!C52,"")</f>
        <v/>
      </c>
      <c r="E52" s="21"/>
      <c r="F52" s="21"/>
      <c r="G52" s="21"/>
      <c r="H52" s="21"/>
      <c r="I52" s="21"/>
      <c r="J52" s="21"/>
      <c r="K52" s="21"/>
      <c r="L52" s="22"/>
      <c r="M52" s="22"/>
      <c r="N52" s="22"/>
      <c r="O52" s="22"/>
      <c r="P52" s="22"/>
      <c r="Q52" s="22"/>
      <c r="R52" s="20" t="str">
        <f>IF('簡易入力モード'!E52&lt;&gt;"",'簡易入力モード'!E52,"")</f>
        <v/>
      </c>
      <c r="S52" s="23"/>
      <c r="T52" s="21"/>
      <c r="U52" s="24">
        <f t="shared" si="1"/>
        <v>0</v>
      </c>
      <c r="V52" s="24">
        <f t="shared" si="2"/>
        <v>15</v>
      </c>
      <c r="W52" s="24" t="str">
        <f t="shared" si="3"/>
        <v>Gem</v>
      </c>
      <c r="X52" s="24">
        <f t="shared" si="9"/>
        <v>0.4</v>
      </c>
      <c r="Y52" s="24">
        <f t="shared" si="5"/>
        <v>0</v>
      </c>
      <c r="Z52" s="24">
        <f t="shared" si="6"/>
        <v>0</v>
      </c>
      <c r="AA52" s="24" t="str">
        <f t="shared" si="7"/>
        <v/>
      </c>
      <c r="AB52" s="24" t="str">
        <f t="shared" si="8"/>
        <v/>
      </c>
    </row>
    <row r="53" ht="15.75" hidden="1" customHeight="1">
      <c r="A53" s="20" t="str">
        <f>IF('簡易入力モード'!A53&lt;&gt;"",'簡易入力モード'!A53,"")</f>
        <v/>
      </c>
      <c r="B53" s="20"/>
      <c r="C53" s="21" t="str">
        <f>IF('簡易入力モード'!B53&lt;&gt;"",'簡易入力モード'!B53,"")</f>
        <v/>
      </c>
      <c r="D53" s="21" t="str">
        <f>IF('簡易入力モード'!C53&lt;&gt;"",'簡易入力モード'!C53,"")</f>
        <v/>
      </c>
      <c r="E53" s="21"/>
      <c r="F53" s="21"/>
      <c r="G53" s="21"/>
      <c r="H53" s="21"/>
      <c r="I53" s="21"/>
      <c r="J53" s="21"/>
      <c r="K53" s="21"/>
      <c r="L53" s="22"/>
      <c r="M53" s="22"/>
      <c r="N53" s="22"/>
      <c r="O53" s="22"/>
      <c r="P53" s="22"/>
      <c r="Q53" s="22"/>
      <c r="R53" s="20" t="str">
        <f>IF('簡易入力モード'!E53&lt;&gt;"",'簡易入力モード'!E53,"")</f>
        <v/>
      </c>
      <c r="S53" s="23"/>
      <c r="T53" s="21"/>
      <c r="U53" s="24">
        <f t="shared" si="1"/>
        <v>0</v>
      </c>
      <c r="V53" s="24">
        <f t="shared" si="2"/>
        <v>15</v>
      </c>
      <c r="W53" s="24" t="str">
        <f t="shared" si="3"/>
        <v>Gem</v>
      </c>
      <c r="X53" s="24">
        <f t="shared" si="9"/>
        <v>0.4</v>
      </c>
      <c r="Y53" s="24">
        <f t="shared" si="5"/>
        <v>0</v>
      </c>
      <c r="Z53" s="24">
        <f t="shared" si="6"/>
        <v>0</v>
      </c>
      <c r="AA53" s="24" t="str">
        <f t="shared" si="7"/>
        <v/>
      </c>
      <c r="AB53" s="24" t="str">
        <f t="shared" si="8"/>
        <v/>
      </c>
    </row>
    <row r="54" ht="15.75" hidden="1" customHeight="1">
      <c r="A54" s="20" t="str">
        <f>IF('簡易入力モード'!A54&lt;&gt;"",'簡易入力モード'!A54,"")</f>
        <v/>
      </c>
      <c r="B54" s="20"/>
      <c r="C54" s="21" t="str">
        <f>IF('簡易入力モード'!B54&lt;&gt;"",'簡易入力モード'!B54,"")</f>
        <v/>
      </c>
      <c r="D54" s="21" t="str">
        <f>IF('簡易入力モード'!C54&lt;&gt;"",'簡易入力モード'!C54,"")</f>
        <v/>
      </c>
      <c r="E54" s="21"/>
      <c r="F54" s="21"/>
      <c r="G54" s="21"/>
      <c r="H54" s="21"/>
      <c r="I54" s="21"/>
      <c r="J54" s="21"/>
      <c r="K54" s="21"/>
      <c r="L54" s="22"/>
      <c r="M54" s="22"/>
      <c r="N54" s="22"/>
      <c r="O54" s="22"/>
      <c r="P54" s="22"/>
      <c r="Q54" s="22"/>
      <c r="R54" s="20" t="str">
        <f>IF('簡易入力モード'!E54&lt;&gt;"",'簡易入力モード'!E54,"")</f>
        <v/>
      </c>
      <c r="S54" s="23"/>
      <c r="T54" s="21"/>
      <c r="U54" s="24">
        <f t="shared" si="1"/>
        <v>0</v>
      </c>
      <c r="V54" s="24">
        <f t="shared" si="2"/>
        <v>15</v>
      </c>
      <c r="W54" s="24" t="str">
        <f t="shared" si="3"/>
        <v>Gem</v>
      </c>
      <c r="X54" s="24">
        <f t="shared" si="9"/>
        <v>0.4</v>
      </c>
      <c r="Y54" s="24">
        <f t="shared" si="5"/>
        <v>0</v>
      </c>
      <c r="Z54" s="24">
        <f t="shared" si="6"/>
        <v>0</v>
      </c>
      <c r="AA54" s="24" t="str">
        <f t="shared" si="7"/>
        <v/>
      </c>
      <c r="AB54" s="24" t="str">
        <f t="shared" si="8"/>
        <v/>
      </c>
    </row>
    <row r="55" ht="15.75" hidden="1" customHeight="1">
      <c r="A55" s="20" t="str">
        <f>IF('簡易入力モード'!A55&lt;&gt;"",'簡易入力モード'!A55,"")</f>
        <v/>
      </c>
      <c r="B55" s="20"/>
      <c r="C55" s="21" t="str">
        <f>IF('簡易入力モード'!B55&lt;&gt;"",'簡易入力モード'!B55,"")</f>
        <v/>
      </c>
      <c r="D55" s="21" t="str">
        <f>IF('簡易入力モード'!C55&lt;&gt;"",'簡易入力モード'!C55,"")</f>
        <v/>
      </c>
      <c r="E55" s="21"/>
      <c r="F55" s="21"/>
      <c r="G55" s="21"/>
      <c r="H55" s="21"/>
      <c r="I55" s="21"/>
      <c r="J55" s="21"/>
      <c r="K55" s="21"/>
      <c r="L55" s="22"/>
      <c r="M55" s="22"/>
      <c r="N55" s="22"/>
      <c r="O55" s="22"/>
      <c r="P55" s="22"/>
      <c r="Q55" s="22"/>
      <c r="R55" s="20" t="str">
        <f>IF('簡易入力モード'!E55&lt;&gt;"",'簡易入力モード'!E55,"")</f>
        <v/>
      </c>
      <c r="S55" s="23"/>
      <c r="T55" s="21"/>
      <c r="U55" s="24">
        <f t="shared" si="1"/>
        <v>0</v>
      </c>
      <c r="V55" s="24">
        <f t="shared" si="2"/>
        <v>15</v>
      </c>
      <c r="W55" s="24" t="str">
        <f t="shared" si="3"/>
        <v>Gem</v>
      </c>
      <c r="X55" s="24">
        <f t="shared" si="9"/>
        <v>0.4</v>
      </c>
      <c r="Y55" s="24">
        <f t="shared" si="5"/>
        <v>0</v>
      </c>
      <c r="Z55" s="24">
        <f t="shared" si="6"/>
        <v>0</v>
      </c>
      <c r="AA55" s="24" t="str">
        <f t="shared" si="7"/>
        <v/>
      </c>
      <c r="AB55" s="24" t="str">
        <f t="shared" si="8"/>
        <v/>
      </c>
    </row>
    <row r="56" ht="15.75" hidden="1" customHeight="1">
      <c r="A56" s="20" t="str">
        <f>IF('簡易入力モード'!A56&lt;&gt;"",'簡易入力モード'!A56,"")</f>
        <v/>
      </c>
      <c r="B56" s="20"/>
      <c r="C56" s="21" t="str">
        <f>IF('簡易入力モード'!B56&lt;&gt;"",'簡易入力モード'!B56,"")</f>
        <v/>
      </c>
      <c r="D56" s="21" t="str">
        <f>IF('簡易入力モード'!C56&lt;&gt;"",'簡易入力モード'!C56,"")</f>
        <v/>
      </c>
      <c r="E56" s="21"/>
      <c r="F56" s="21"/>
      <c r="G56" s="21"/>
      <c r="H56" s="21"/>
      <c r="I56" s="21"/>
      <c r="J56" s="21"/>
      <c r="K56" s="21"/>
      <c r="L56" s="22"/>
      <c r="M56" s="22"/>
      <c r="N56" s="22"/>
      <c r="O56" s="22"/>
      <c r="P56" s="22"/>
      <c r="Q56" s="22"/>
      <c r="R56" s="20" t="str">
        <f>IF('簡易入力モード'!E56&lt;&gt;"",'簡易入力モード'!E56,"")</f>
        <v/>
      </c>
      <c r="S56" s="23"/>
      <c r="T56" s="21"/>
      <c r="U56" s="24">
        <f t="shared" si="1"/>
        <v>0</v>
      </c>
      <c r="V56" s="24">
        <f t="shared" si="2"/>
        <v>15</v>
      </c>
      <c r="W56" s="24" t="str">
        <f t="shared" si="3"/>
        <v>Gem</v>
      </c>
      <c r="X56" s="24">
        <f t="shared" si="9"/>
        <v>0.4</v>
      </c>
      <c r="Y56" s="24">
        <f t="shared" si="5"/>
        <v>0</v>
      </c>
      <c r="Z56" s="24">
        <f t="shared" si="6"/>
        <v>0</v>
      </c>
      <c r="AA56" s="24" t="str">
        <f t="shared" si="7"/>
        <v/>
      </c>
      <c r="AB56" s="24" t="str">
        <f t="shared" si="8"/>
        <v/>
      </c>
    </row>
    <row r="57" ht="15.75" hidden="1" customHeight="1">
      <c r="A57" s="20" t="str">
        <f>IF('簡易入力モード'!A57&lt;&gt;"",'簡易入力モード'!A57,"")</f>
        <v/>
      </c>
      <c r="B57" s="20"/>
      <c r="C57" s="21" t="str">
        <f>IF('簡易入力モード'!B57&lt;&gt;"",'簡易入力モード'!B57,"")</f>
        <v/>
      </c>
      <c r="D57" s="21" t="str">
        <f>IF('簡易入力モード'!C57&lt;&gt;"",'簡易入力モード'!C57,"")</f>
        <v/>
      </c>
      <c r="E57" s="21"/>
      <c r="F57" s="21"/>
      <c r="G57" s="21"/>
      <c r="H57" s="21"/>
      <c r="I57" s="21"/>
      <c r="J57" s="21"/>
      <c r="K57" s="21"/>
      <c r="L57" s="22"/>
      <c r="M57" s="22"/>
      <c r="N57" s="22"/>
      <c r="O57" s="22"/>
      <c r="P57" s="22"/>
      <c r="Q57" s="22"/>
      <c r="R57" s="20" t="str">
        <f>IF('簡易入力モード'!E57&lt;&gt;"",'簡易入力モード'!E57,"")</f>
        <v/>
      </c>
      <c r="S57" s="23"/>
      <c r="T57" s="21"/>
      <c r="U57" s="24">
        <f t="shared" si="1"/>
        <v>0</v>
      </c>
      <c r="V57" s="24">
        <f t="shared" si="2"/>
        <v>15</v>
      </c>
      <c r="W57" s="24" t="str">
        <f t="shared" si="3"/>
        <v>Gem</v>
      </c>
      <c r="X57" s="24">
        <f t="shared" si="9"/>
        <v>0.4</v>
      </c>
      <c r="Y57" s="24">
        <f t="shared" si="5"/>
        <v>0</v>
      </c>
      <c r="Z57" s="24">
        <f t="shared" si="6"/>
        <v>0</v>
      </c>
      <c r="AA57" s="24" t="str">
        <f t="shared" si="7"/>
        <v/>
      </c>
      <c r="AB57" s="24" t="str">
        <f t="shared" si="8"/>
        <v/>
      </c>
    </row>
    <row r="58" ht="15.75" hidden="1" customHeight="1">
      <c r="A58" s="20" t="str">
        <f>IF('簡易入力モード'!A58&lt;&gt;"",'簡易入力モード'!A58,"")</f>
        <v/>
      </c>
      <c r="B58" s="20"/>
      <c r="C58" s="21" t="str">
        <f>IF('簡易入力モード'!B58&lt;&gt;"",'簡易入力モード'!B58,"")</f>
        <v/>
      </c>
      <c r="D58" s="21" t="str">
        <f>IF('簡易入力モード'!C58&lt;&gt;"",'簡易入力モード'!C58,"")</f>
        <v/>
      </c>
      <c r="E58" s="21"/>
      <c r="F58" s="21"/>
      <c r="G58" s="21"/>
      <c r="H58" s="21"/>
      <c r="I58" s="21"/>
      <c r="J58" s="21"/>
      <c r="K58" s="21"/>
      <c r="L58" s="22"/>
      <c r="M58" s="22"/>
      <c r="N58" s="22"/>
      <c r="O58" s="22"/>
      <c r="P58" s="22"/>
      <c r="Q58" s="22"/>
      <c r="R58" s="20" t="str">
        <f>IF('簡易入力モード'!E58&lt;&gt;"",'簡易入力モード'!E58,"")</f>
        <v/>
      </c>
      <c r="S58" s="23"/>
      <c r="T58" s="21"/>
      <c r="U58" s="24">
        <f t="shared" si="1"/>
        <v>0</v>
      </c>
      <c r="V58" s="24">
        <f t="shared" si="2"/>
        <v>15</v>
      </c>
      <c r="W58" s="24" t="str">
        <f t="shared" si="3"/>
        <v>Gem</v>
      </c>
      <c r="X58" s="24">
        <f t="shared" si="9"/>
        <v>0.4</v>
      </c>
      <c r="Y58" s="24">
        <f t="shared" si="5"/>
        <v>0</v>
      </c>
      <c r="Z58" s="24">
        <f t="shared" si="6"/>
        <v>0</v>
      </c>
      <c r="AA58" s="24" t="str">
        <f t="shared" si="7"/>
        <v/>
      </c>
      <c r="AB58" s="24" t="str">
        <f t="shared" si="8"/>
        <v/>
      </c>
    </row>
    <row r="59" ht="15.75" hidden="1" customHeight="1">
      <c r="A59" s="20" t="str">
        <f>IF('簡易入力モード'!A59&lt;&gt;"",'簡易入力モード'!A59,"")</f>
        <v/>
      </c>
      <c r="B59" s="20"/>
      <c r="C59" s="21" t="str">
        <f>IF('簡易入力モード'!B59&lt;&gt;"",'簡易入力モード'!B59,"")</f>
        <v/>
      </c>
      <c r="D59" s="21" t="str">
        <f>IF('簡易入力モード'!C59&lt;&gt;"",'簡易入力モード'!C59,"")</f>
        <v/>
      </c>
      <c r="E59" s="21"/>
      <c r="F59" s="21"/>
      <c r="G59" s="21"/>
      <c r="H59" s="21"/>
      <c r="I59" s="21"/>
      <c r="J59" s="21"/>
      <c r="K59" s="21"/>
      <c r="L59" s="22"/>
      <c r="M59" s="22"/>
      <c r="N59" s="22"/>
      <c r="O59" s="22"/>
      <c r="P59" s="22"/>
      <c r="Q59" s="22"/>
      <c r="R59" s="20" t="str">
        <f>IF('簡易入力モード'!E59&lt;&gt;"",'簡易入力モード'!E59,"")</f>
        <v/>
      </c>
      <c r="S59" s="23"/>
      <c r="T59" s="21"/>
      <c r="U59" s="24">
        <f t="shared" si="1"/>
        <v>0</v>
      </c>
      <c r="V59" s="24">
        <f t="shared" si="2"/>
        <v>15</v>
      </c>
      <c r="W59" s="24" t="str">
        <f t="shared" si="3"/>
        <v>Gem</v>
      </c>
      <c r="X59" s="24">
        <f t="shared" si="9"/>
        <v>0.4</v>
      </c>
      <c r="Y59" s="24">
        <f t="shared" si="5"/>
        <v>0</v>
      </c>
      <c r="Z59" s="24">
        <f t="shared" si="6"/>
        <v>0</v>
      </c>
      <c r="AA59" s="24" t="str">
        <f t="shared" si="7"/>
        <v/>
      </c>
      <c r="AB59" s="24" t="str">
        <f t="shared" si="8"/>
        <v/>
      </c>
    </row>
    <row r="60" ht="15.75" hidden="1" customHeight="1">
      <c r="A60" s="20" t="str">
        <f>IF('簡易入力モード'!A60&lt;&gt;"",'簡易入力モード'!A60,"")</f>
        <v/>
      </c>
      <c r="B60" s="20"/>
      <c r="C60" s="21" t="str">
        <f>IF('簡易入力モード'!B60&lt;&gt;"",'簡易入力モード'!B60,"")</f>
        <v/>
      </c>
      <c r="D60" s="21" t="str">
        <f>IF('簡易入力モード'!C60&lt;&gt;"",'簡易入力モード'!C60,"")</f>
        <v/>
      </c>
      <c r="E60" s="21"/>
      <c r="F60" s="21"/>
      <c r="G60" s="21"/>
      <c r="H60" s="21"/>
      <c r="I60" s="21"/>
      <c r="J60" s="21"/>
      <c r="K60" s="21"/>
      <c r="L60" s="22"/>
      <c r="M60" s="22"/>
      <c r="N60" s="22"/>
      <c r="O60" s="22"/>
      <c r="P60" s="22"/>
      <c r="Q60" s="22"/>
      <c r="R60" s="20" t="str">
        <f>IF('簡易入力モード'!E60&lt;&gt;"",'簡易入力モード'!E60,"")</f>
        <v/>
      </c>
      <c r="S60" s="23"/>
      <c r="T60" s="21"/>
      <c r="U60" s="24">
        <f t="shared" si="1"/>
        <v>0</v>
      </c>
      <c r="V60" s="24">
        <f t="shared" si="2"/>
        <v>15</v>
      </c>
      <c r="W60" s="24" t="str">
        <f t="shared" si="3"/>
        <v>Gem</v>
      </c>
      <c r="X60" s="24">
        <f t="shared" si="9"/>
        <v>0.4</v>
      </c>
      <c r="Y60" s="24">
        <f t="shared" si="5"/>
        <v>0</v>
      </c>
      <c r="Z60" s="24">
        <f t="shared" si="6"/>
        <v>0</v>
      </c>
      <c r="AA60" s="24" t="str">
        <f t="shared" si="7"/>
        <v/>
      </c>
      <c r="AB60" s="24" t="str">
        <f t="shared" si="8"/>
        <v/>
      </c>
    </row>
    <row r="61" ht="15.75" hidden="1" customHeight="1">
      <c r="A61" s="20" t="str">
        <f>IF('簡易入力モード'!A61&lt;&gt;"",'簡易入力モード'!A61,"")</f>
        <v/>
      </c>
      <c r="B61" s="20"/>
      <c r="C61" s="21" t="str">
        <f>IF('簡易入力モード'!B61&lt;&gt;"",'簡易入力モード'!B61,"")</f>
        <v/>
      </c>
      <c r="D61" s="21" t="str">
        <f>IF('簡易入力モード'!C61&lt;&gt;"",'簡易入力モード'!C61,"")</f>
        <v/>
      </c>
      <c r="E61" s="21"/>
      <c r="F61" s="21"/>
      <c r="G61" s="21"/>
      <c r="H61" s="21"/>
      <c r="I61" s="21"/>
      <c r="J61" s="21"/>
      <c r="K61" s="21"/>
      <c r="L61" s="22"/>
      <c r="M61" s="22"/>
      <c r="N61" s="22"/>
      <c r="O61" s="22"/>
      <c r="P61" s="22"/>
      <c r="Q61" s="22"/>
      <c r="R61" s="20" t="str">
        <f>IF('簡易入力モード'!E61&lt;&gt;"",'簡易入力モード'!E61,"")</f>
        <v/>
      </c>
      <c r="S61" s="23"/>
      <c r="T61" s="21"/>
      <c r="U61" s="24">
        <f t="shared" si="1"/>
        <v>0</v>
      </c>
      <c r="V61" s="24">
        <f t="shared" si="2"/>
        <v>15</v>
      </c>
      <c r="W61" s="24" t="str">
        <f t="shared" si="3"/>
        <v>Gem</v>
      </c>
      <c r="X61" s="24">
        <f t="shared" si="9"/>
        <v>0.4</v>
      </c>
      <c r="Y61" s="24">
        <f t="shared" si="5"/>
        <v>0</v>
      </c>
      <c r="Z61" s="24">
        <f t="shared" si="6"/>
        <v>0</v>
      </c>
      <c r="AA61" s="24" t="str">
        <f t="shared" si="7"/>
        <v/>
      </c>
      <c r="AB61" s="24" t="str">
        <f t="shared" si="8"/>
        <v/>
      </c>
    </row>
    <row r="62" ht="15.75" hidden="1" customHeight="1">
      <c r="A62" s="20" t="str">
        <f>IF('簡易入力モード'!A62&lt;&gt;"",'簡易入力モード'!A62,"")</f>
        <v/>
      </c>
      <c r="B62" s="20"/>
      <c r="C62" s="21" t="str">
        <f>IF('簡易入力モード'!B62&lt;&gt;"",'簡易入力モード'!B62,"")</f>
        <v/>
      </c>
      <c r="D62" s="21" t="str">
        <f>IF('簡易入力モード'!C62&lt;&gt;"",'簡易入力モード'!C62,"")</f>
        <v/>
      </c>
      <c r="E62" s="21"/>
      <c r="F62" s="21"/>
      <c r="G62" s="21"/>
      <c r="H62" s="21"/>
      <c r="I62" s="21"/>
      <c r="J62" s="21"/>
      <c r="K62" s="21"/>
      <c r="L62" s="22"/>
      <c r="M62" s="22"/>
      <c r="N62" s="22"/>
      <c r="O62" s="22"/>
      <c r="P62" s="22"/>
      <c r="Q62" s="22"/>
      <c r="R62" s="20" t="str">
        <f>IF('簡易入力モード'!E62&lt;&gt;"",'簡易入力モード'!E62,"")</f>
        <v/>
      </c>
      <c r="S62" s="23"/>
      <c r="T62" s="21"/>
      <c r="U62" s="24">
        <f t="shared" si="1"/>
        <v>0</v>
      </c>
      <c r="V62" s="24">
        <f t="shared" si="2"/>
        <v>15</v>
      </c>
      <c r="W62" s="24" t="str">
        <f t="shared" si="3"/>
        <v>Gem</v>
      </c>
      <c r="X62" s="24">
        <f t="shared" si="9"/>
        <v>0.4</v>
      </c>
      <c r="Y62" s="24">
        <f t="shared" si="5"/>
        <v>0</v>
      </c>
      <c r="Z62" s="24">
        <f t="shared" si="6"/>
        <v>0</v>
      </c>
      <c r="AA62" s="24" t="str">
        <f t="shared" si="7"/>
        <v/>
      </c>
      <c r="AB62" s="24" t="str">
        <f t="shared" si="8"/>
        <v/>
      </c>
    </row>
    <row r="63" ht="15.75" hidden="1" customHeight="1">
      <c r="A63" s="20" t="str">
        <f>IF('簡易入力モード'!A63&lt;&gt;"",'簡易入力モード'!A63,"")</f>
        <v/>
      </c>
      <c r="B63" s="20"/>
      <c r="C63" s="21" t="str">
        <f>IF('簡易入力モード'!B63&lt;&gt;"",'簡易入力モード'!B63,"")</f>
        <v/>
      </c>
      <c r="D63" s="21" t="str">
        <f>IF('簡易入力モード'!C63&lt;&gt;"",'簡易入力モード'!C63,"")</f>
        <v/>
      </c>
      <c r="E63" s="21"/>
      <c r="F63" s="21"/>
      <c r="G63" s="21"/>
      <c r="H63" s="21"/>
      <c r="I63" s="21"/>
      <c r="J63" s="21"/>
      <c r="K63" s="21"/>
      <c r="L63" s="22"/>
      <c r="M63" s="22"/>
      <c r="N63" s="22"/>
      <c r="O63" s="22"/>
      <c r="P63" s="22"/>
      <c r="Q63" s="22"/>
      <c r="R63" s="20" t="str">
        <f>IF('簡易入力モード'!E63&lt;&gt;"",'簡易入力モード'!E63,"")</f>
        <v/>
      </c>
      <c r="S63" s="23"/>
      <c r="T63" s="21"/>
      <c r="U63" s="24">
        <f t="shared" si="1"/>
        <v>0</v>
      </c>
      <c r="V63" s="24">
        <f t="shared" si="2"/>
        <v>15</v>
      </c>
      <c r="W63" s="24" t="str">
        <f t="shared" si="3"/>
        <v>Gem</v>
      </c>
      <c r="X63" s="24">
        <f t="shared" si="9"/>
        <v>0.4</v>
      </c>
      <c r="Y63" s="24">
        <f t="shared" si="5"/>
        <v>0</v>
      </c>
      <c r="Z63" s="24">
        <f t="shared" si="6"/>
        <v>0</v>
      </c>
      <c r="AA63" s="24" t="str">
        <f t="shared" si="7"/>
        <v/>
      </c>
      <c r="AB63" s="24" t="str">
        <f t="shared" si="8"/>
        <v/>
      </c>
    </row>
    <row r="64" ht="15.75" hidden="1" customHeight="1">
      <c r="A64" s="20" t="str">
        <f>IF('簡易入力モード'!A64&lt;&gt;"",'簡易入力モード'!A64,"")</f>
        <v/>
      </c>
      <c r="B64" s="20"/>
      <c r="C64" s="21" t="str">
        <f>IF('簡易入力モード'!B64&lt;&gt;"",'簡易入力モード'!B64,"")</f>
        <v/>
      </c>
      <c r="D64" s="21" t="str">
        <f>IF('簡易入力モード'!C64&lt;&gt;"",'簡易入力モード'!C64,"")</f>
        <v/>
      </c>
      <c r="E64" s="21"/>
      <c r="F64" s="21"/>
      <c r="G64" s="21"/>
      <c r="H64" s="21"/>
      <c r="I64" s="21"/>
      <c r="J64" s="21"/>
      <c r="K64" s="21"/>
      <c r="L64" s="22"/>
      <c r="M64" s="22"/>
      <c r="N64" s="22"/>
      <c r="O64" s="22"/>
      <c r="P64" s="22"/>
      <c r="Q64" s="22"/>
      <c r="R64" s="20" t="str">
        <f>IF('簡易入力モード'!E64&lt;&gt;"",'簡易入力モード'!E64,"")</f>
        <v/>
      </c>
      <c r="S64" s="23"/>
      <c r="T64" s="21"/>
      <c r="U64" s="24">
        <f t="shared" si="1"/>
        <v>0</v>
      </c>
      <c r="V64" s="24">
        <f t="shared" si="2"/>
        <v>15</v>
      </c>
      <c r="W64" s="24" t="str">
        <f t="shared" si="3"/>
        <v>Gem</v>
      </c>
      <c r="X64" s="24">
        <f t="shared" si="9"/>
        <v>0.4</v>
      </c>
      <c r="Y64" s="24">
        <f t="shared" si="5"/>
        <v>0</v>
      </c>
      <c r="Z64" s="24">
        <f t="shared" si="6"/>
        <v>0</v>
      </c>
      <c r="AA64" s="24" t="str">
        <f t="shared" si="7"/>
        <v/>
      </c>
      <c r="AB64" s="24" t="str">
        <f t="shared" si="8"/>
        <v/>
      </c>
    </row>
    <row r="65" ht="15.75" hidden="1" customHeight="1">
      <c r="A65" s="20" t="str">
        <f>IF('簡易入力モード'!A65&lt;&gt;"",'簡易入力モード'!A65,"")</f>
        <v/>
      </c>
      <c r="B65" s="20"/>
      <c r="C65" s="21" t="str">
        <f>IF('簡易入力モード'!B65&lt;&gt;"",'簡易入力モード'!B65,"")</f>
        <v/>
      </c>
      <c r="D65" s="21" t="str">
        <f>IF('簡易入力モード'!C65&lt;&gt;"",'簡易入力モード'!C65,"")</f>
        <v/>
      </c>
      <c r="E65" s="21"/>
      <c r="F65" s="21"/>
      <c r="G65" s="21"/>
      <c r="H65" s="21"/>
      <c r="I65" s="21"/>
      <c r="J65" s="21"/>
      <c r="K65" s="21"/>
      <c r="L65" s="22"/>
      <c r="M65" s="22"/>
      <c r="N65" s="22"/>
      <c r="O65" s="22"/>
      <c r="P65" s="22"/>
      <c r="Q65" s="22"/>
      <c r="R65" s="20" t="str">
        <f>IF('簡易入力モード'!E65&lt;&gt;"",'簡易入力モード'!E65,"")</f>
        <v/>
      </c>
      <c r="S65" s="23"/>
      <c r="T65" s="21"/>
      <c r="U65" s="24">
        <f t="shared" si="1"/>
        <v>0</v>
      </c>
      <c r="V65" s="24">
        <f t="shared" si="2"/>
        <v>15</v>
      </c>
      <c r="W65" s="24" t="str">
        <f t="shared" si="3"/>
        <v>Gem</v>
      </c>
      <c r="X65" s="24">
        <f t="shared" si="9"/>
        <v>0.4</v>
      </c>
      <c r="Y65" s="24">
        <f t="shared" si="5"/>
        <v>0</v>
      </c>
      <c r="Z65" s="24">
        <f t="shared" si="6"/>
        <v>0</v>
      </c>
      <c r="AA65" s="24" t="str">
        <f t="shared" si="7"/>
        <v/>
      </c>
      <c r="AB65" s="24" t="str">
        <f t="shared" si="8"/>
        <v/>
      </c>
    </row>
    <row r="66" ht="15.75" hidden="1" customHeight="1">
      <c r="A66" s="20" t="str">
        <f>IF('簡易入力モード'!A66&lt;&gt;"",'簡易入力モード'!A66,"")</f>
        <v/>
      </c>
      <c r="B66" s="20"/>
      <c r="C66" s="21" t="str">
        <f>IF('簡易入力モード'!B66&lt;&gt;"",'簡易入力モード'!B66,"")</f>
        <v/>
      </c>
      <c r="D66" s="21" t="str">
        <f>IF('簡易入力モード'!C66&lt;&gt;"",'簡易入力モード'!C66,"")</f>
        <v/>
      </c>
      <c r="E66" s="21"/>
      <c r="F66" s="21"/>
      <c r="G66" s="21"/>
      <c r="H66" s="21"/>
      <c r="I66" s="21"/>
      <c r="J66" s="21"/>
      <c r="K66" s="21"/>
      <c r="L66" s="22"/>
      <c r="M66" s="22"/>
      <c r="N66" s="22"/>
      <c r="O66" s="22"/>
      <c r="P66" s="22"/>
      <c r="Q66" s="22"/>
      <c r="R66" s="20" t="str">
        <f>IF('簡易入力モード'!E66&lt;&gt;"",'簡易入力モード'!E66,"")</f>
        <v/>
      </c>
      <c r="S66" s="23"/>
      <c r="T66" s="21"/>
      <c r="U66" s="24">
        <f t="shared" si="1"/>
        <v>0</v>
      </c>
      <c r="V66" s="24">
        <f t="shared" si="2"/>
        <v>15</v>
      </c>
      <c r="W66" s="24" t="str">
        <f t="shared" si="3"/>
        <v>Gem</v>
      </c>
      <c r="X66" s="24">
        <f t="shared" si="9"/>
        <v>0.4</v>
      </c>
      <c r="Y66" s="24">
        <f t="shared" si="5"/>
        <v>0</v>
      </c>
      <c r="Z66" s="24">
        <f t="shared" si="6"/>
        <v>0</v>
      </c>
      <c r="AA66" s="24" t="str">
        <f t="shared" si="7"/>
        <v/>
      </c>
      <c r="AB66" s="24" t="str">
        <f t="shared" si="8"/>
        <v/>
      </c>
    </row>
    <row r="67" ht="15.75" hidden="1" customHeight="1">
      <c r="A67" s="20" t="str">
        <f>IF('簡易入力モード'!A67&lt;&gt;"",'簡易入力モード'!A67,"")</f>
        <v/>
      </c>
      <c r="B67" s="20"/>
      <c r="C67" s="21" t="str">
        <f>IF('簡易入力モード'!B67&lt;&gt;"",'簡易入力モード'!B67,"")</f>
        <v/>
      </c>
      <c r="D67" s="21" t="str">
        <f>IF('簡易入力モード'!C67&lt;&gt;"",'簡易入力モード'!C67,"")</f>
        <v/>
      </c>
      <c r="E67" s="21"/>
      <c r="F67" s="21"/>
      <c r="G67" s="21"/>
      <c r="H67" s="21"/>
      <c r="I67" s="21"/>
      <c r="J67" s="21"/>
      <c r="K67" s="21"/>
      <c r="L67" s="22"/>
      <c r="M67" s="22"/>
      <c r="N67" s="22"/>
      <c r="O67" s="22"/>
      <c r="P67" s="22"/>
      <c r="Q67" s="22"/>
      <c r="R67" s="20" t="str">
        <f>IF('簡易入力モード'!E67&lt;&gt;"",'簡易入力モード'!E67,"")</f>
        <v/>
      </c>
      <c r="S67" s="23"/>
      <c r="T67" s="21"/>
      <c r="U67" s="24">
        <f t="shared" si="1"/>
        <v>0</v>
      </c>
      <c r="V67" s="24">
        <f t="shared" si="2"/>
        <v>15</v>
      </c>
      <c r="W67" s="24" t="str">
        <f t="shared" si="3"/>
        <v>Gem</v>
      </c>
      <c r="X67" s="24">
        <f t="shared" si="9"/>
        <v>0.4</v>
      </c>
      <c r="Y67" s="24">
        <f t="shared" si="5"/>
        <v>0</v>
      </c>
      <c r="Z67" s="24">
        <f t="shared" si="6"/>
        <v>0</v>
      </c>
      <c r="AA67" s="24" t="str">
        <f t="shared" si="7"/>
        <v/>
      </c>
      <c r="AB67" s="24" t="str">
        <f t="shared" si="8"/>
        <v/>
      </c>
    </row>
    <row r="68" ht="15.75" hidden="1" customHeight="1">
      <c r="A68" s="20" t="str">
        <f>IF('簡易入力モード'!A68&lt;&gt;"",'簡易入力モード'!A68,"")</f>
        <v/>
      </c>
      <c r="B68" s="20"/>
      <c r="C68" s="21" t="str">
        <f>IF('簡易入力モード'!B68&lt;&gt;"",'簡易入力モード'!B68,"")</f>
        <v/>
      </c>
      <c r="D68" s="21" t="str">
        <f>IF('簡易入力モード'!C68&lt;&gt;"",'簡易入力モード'!C68,"")</f>
        <v/>
      </c>
      <c r="E68" s="21"/>
      <c r="F68" s="21"/>
      <c r="G68" s="21"/>
      <c r="H68" s="21"/>
      <c r="I68" s="21"/>
      <c r="J68" s="21"/>
      <c r="K68" s="21"/>
      <c r="L68" s="22"/>
      <c r="M68" s="22"/>
      <c r="N68" s="22"/>
      <c r="O68" s="22"/>
      <c r="P68" s="22"/>
      <c r="Q68" s="22"/>
      <c r="R68" s="20" t="str">
        <f>IF('簡易入力モード'!E68&lt;&gt;"",'簡易入力モード'!E68,"")</f>
        <v/>
      </c>
      <c r="S68" s="23"/>
      <c r="T68" s="21"/>
      <c r="U68" s="24">
        <f t="shared" si="1"/>
        <v>0</v>
      </c>
      <c r="V68" s="24">
        <f t="shared" si="2"/>
        <v>15</v>
      </c>
      <c r="W68" s="24" t="str">
        <f t="shared" si="3"/>
        <v>Gem</v>
      </c>
      <c r="X68" s="24">
        <f t="shared" si="9"/>
        <v>0.4</v>
      </c>
      <c r="Y68" s="24">
        <f t="shared" si="5"/>
        <v>0</v>
      </c>
      <c r="Z68" s="24">
        <f t="shared" si="6"/>
        <v>0</v>
      </c>
      <c r="AA68" s="24" t="str">
        <f t="shared" si="7"/>
        <v/>
      </c>
      <c r="AB68" s="24" t="str">
        <f t="shared" si="8"/>
        <v/>
      </c>
    </row>
    <row r="69" ht="15.75" hidden="1" customHeight="1">
      <c r="A69" s="20" t="str">
        <f>IF('簡易入力モード'!A69&lt;&gt;"",'簡易入力モード'!A69,"")</f>
        <v/>
      </c>
      <c r="B69" s="20"/>
      <c r="C69" s="21" t="str">
        <f>IF('簡易入力モード'!B69&lt;&gt;"",'簡易入力モード'!B69,"")</f>
        <v/>
      </c>
      <c r="D69" s="21" t="str">
        <f>IF('簡易入力モード'!C69&lt;&gt;"",'簡易入力モード'!C69,"")</f>
        <v/>
      </c>
      <c r="E69" s="21"/>
      <c r="F69" s="21"/>
      <c r="G69" s="21"/>
      <c r="H69" s="21"/>
      <c r="I69" s="21"/>
      <c r="J69" s="21"/>
      <c r="K69" s="21"/>
      <c r="L69" s="22"/>
      <c r="M69" s="22"/>
      <c r="N69" s="22"/>
      <c r="O69" s="22"/>
      <c r="P69" s="22"/>
      <c r="Q69" s="22"/>
      <c r="R69" s="20" t="str">
        <f>IF('簡易入力モード'!E69&lt;&gt;"",'簡易入力モード'!E69,"")</f>
        <v/>
      </c>
      <c r="S69" s="23"/>
      <c r="T69" s="21"/>
      <c r="U69" s="24">
        <f t="shared" si="1"/>
        <v>0</v>
      </c>
      <c r="V69" s="24">
        <f t="shared" si="2"/>
        <v>15</v>
      </c>
      <c r="W69" s="24" t="str">
        <f t="shared" si="3"/>
        <v>Gem</v>
      </c>
      <c r="X69" s="24">
        <f t="shared" si="9"/>
        <v>0.4</v>
      </c>
      <c r="Y69" s="24">
        <f t="shared" si="5"/>
        <v>0</v>
      </c>
      <c r="Z69" s="24">
        <f t="shared" si="6"/>
        <v>0</v>
      </c>
      <c r="AA69" s="24" t="str">
        <f t="shared" si="7"/>
        <v/>
      </c>
      <c r="AB69" s="24" t="str">
        <f t="shared" si="8"/>
        <v/>
      </c>
    </row>
    <row r="70" ht="15.75" hidden="1" customHeight="1">
      <c r="A70" s="20" t="str">
        <f>IF('簡易入力モード'!A70&lt;&gt;"",'簡易入力モード'!A70,"")</f>
        <v/>
      </c>
      <c r="B70" s="20"/>
      <c r="C70" s="21" t="str">
        <f>IF('簡易入力モード'!B70&lt;&gt;"",'簡易入力モード'!B70,"")</f>
        <v/>
      </c>
      <c r="D70" s="21" t="str">
        <f>IF('簡易入力モード'!C70&lt;&gt;"",'簡易入力モード'!C70,"")</f>
        <v/>
      </c>
      <c r="E70" s="21"/>
      <c r="F70" s="21"/>
      <c r="G70" s="21"/>
      <c r="H70" s="21"/>
      <c r="I70" s="21"/>
      <c r="J70" s="21"/>
      <c r="K70" s="21"/>
      <c r="L70" s="22"/>
      <c r="M70" s="22"/>
      <c r="N70" s="22"/>
      <c r="O70" s="22"/>
      <c r="P70" s="22"/>
      <c r="Q70" s="22"/>
      <c r="R70" s="20" t="str">
        <f>IF('簡易入力モード'!E70&lt;&gt;"",'簡易入力モード'!E70,"")</f>
        <v/>
      </c>
      <c r="S70" s="23"/>
      <c r="T70" s="21"/>
      <c r="U70" s="24">
        <f t="shared" si="1"/>
        <v>0</v>
      </c>
      <c r="V70" s="24">
        <f t="shared" si="2"/>
        <v>15</v>
      </c>
      <c r="W70" s="24" t="str">
        <f t="shared" si="3"/>
        <v>Gem</v>
      </c>
      <c r="X70" s="24">
        <f t="shared" si="9"/>
        <v>0.4</v>
      </c>
      <c r="Y70" s="24">
        <f t="shared" si="5"/>
        <v>0</v>
      </c>
      <c r="Z70" s="24">
        <f t="shared" si="6"/>
        <v>0</v>
      </c>
      <c r="AA70" s="24" t="str">
        <f t="shared" si="7"/>
        <v/>
      </c>
      <c r="AB70" s="24" t="str">
        <f t="shared" si="8"/>
        <v/>
      </c>
    </row>
    <row r="71" ht="15.75" hidden="1" customHeight="1">
      <c r="A71" s="20" t="str">
        <f>IF('簡易入力モード'!A71&lt;&gt;"",'簡易入力モード'!A71,"")</f>
        <v/>
      </c>
      <c r="B71" s="20"/>
      <c r="C71" s="21" t="str">
        <f>IF('簡易入力モード'!B71&lt;&gt;"",'簡易入力モード'!B71,"")</f>
        <v/>
      </c>
      <c r="D71" s="21" t="str">
        <f>IF('簡易入力モード'!C71&lt;&gt;"",'簡易入力モード'!C71,"")</f>
        <v/>
      </c>
      <c r="E71" s="21"/>
      <c r="F71" s="21"/>
      <c r="G71" s="21"/>
      <c r="H71" s="21"/>
      <c r="I71" s="21"/>
      <c r="J71" s="21"/>
      <c r="K71" s="21"/>
      <c r="L71" s="22"/>
      <c r="M71" s="22"/>
      <c r="N71" s="22"/>
      <c r="O71" s="22"/>
      <c r="P71" s="22"/>
      <c r="Q71" s="22"/>
      <c r="R71" s="20" t="str">
        <f>IF('簡易入力モード'!E71&lt;&gt;"",'簡易入力モード'!E71,"")</f>
        <v/>
      </c>
      <c r="S71" s="23"/>
      <c r="T71" s="21"/>
      <c r="U71" s="24">
        <f t="shared" si="1"/>
        <v>0</v>
      </c>
      <c r="V71" s="24">
        <f t="shared" si="2"/>
        <v>15</v>
      </c>
      <c r="W71" s="24" t="str">
        <f t="shared" si="3"/>
        <v>Gem</v>
      </c>
      <c r="X71" s="24">
        <f t="shared" si="9"/>
        <v>0.4</v>
      </c>
      <c r="Y71" s="24">
        <f t="shared" si="5"/>
        <v>0</v>
      </c>
      <c r="Z71" s="24">
        <f t="shared" si="6"/>
        <v>0</v>
      </c>
      <c r="AA71" s="24" t="str">
        <f t="shared" si="7"/>
        <v/>
      </c>
      <c r="AB71" s="24" t="str">
        <f t="shared" si="8"/>
        <v/>
      </c>
    </row>
    <row r="72" ht="15.75" hidden="1" customHeight="1">
      <c r="A72" s="20" t="str">
        <f>IF('簡易入力モード'!A72&lt;&gt;"",'簡易入力モード'!A72,"")</f>
        <v/>
      </c>
      <c r="B72" s="20"/>
      <c r="C72" s="21" t="str">
        <f>IF('簡易入力モード'!B72&lt;&gt;"",'簡易入力モード'!B72,"")</f>
        <v/>
      </c>
      <c r="D72" s="21" t="str">
        <f>IF('簡易入力モード'!C72&lt;&gt;"",'簡易入力モード'!C72,"")</f>
        <v/>
      </c>
      <c r="E72" s="21"/>
      <c r="F72" s="21"/>
      <c r="G72" s="21"/>
      <c r="H72" s="21"/>
      <c r="I72" s="21"/>
      <c r="J72" s="21"/>
      <c r="K72" s="21"/>
      <c r="L72" s="22"/>
      <c r="M72" s="22"/>
      <c r="N72" s="22"/>
      <c r="O72" s="22"/>
      <c r="P72" s="22"/>
      <c r="Q72" s="22"/>
      <c r="R72" s="20" t="str">
        <f>IF('簡易入力モード'!E72&lt;&gt;"",'簡易入力モード'!E72,"")</f>
        <v/>
      </c>
      <c r="S72" s="23"/>
      <c r="T72" s="21"/>
      <c r="U72" s="24">
        <f t="shared" si="1"/>
        <v>0</v>
      </c>
      <c r="V72" s="24">
        <f t="shared" si="2"/>
        <v>15</v>
      </c>
      <c r="W72" s="24" t="str">
        <f t="shared" si="3"/>
        <v>Gem</v>
      </c>
      <c r="X72" s="24">
        <f t="shared" si="9"/>
        <v>0.4</v>
      </c>
      <c r="Y72" s="24">
        <f t="shared" si="5"/>
        <v>0</v>
      </c>
      <c r="Z72" s="24">
        <f t="shared" si="6"/>
        <v>0</v>
      </c>
      <c r="AA72" s="24" t="str">
        <f t="shared" si="7"/>
        <v/>
      </c>
      <c r="AB72" s="24" t="str">
        <f t="shared" si="8"/>
        <v/>
      </c>
    </row>
    <row r="73" ht="15.75" hidden="1" customHeight="1">
      <c r="A73" s="20" t="str">
        <f>IF('簡易入力モード'!A73&lt;&gt;"",'簡易入力モード'!A73,"")</f>
        <v/>
      </c>
      <c r="B73" s="20"/>
      <c r="C73" s="21" t="str">
        <f>IF('簡易入力モード'!B73&lt;&gt;"",'簡易入力モード'!B73,"")</f>
        <v/>
      </c>
      <c r="D73" s="21" t="str">
        <f>IF('簡易入力モード'!C73&lt;&gt;"",'簡易入力モード'!C73,"")</f>
        <v/>
      </c>
      <c r="E73" s="21"/>
      <c r="F73" s="21"/>
      <c r="G73" s="21"/>
      <c r="H73" s="21"/>
      <c r="I73" s="21"/>
      <c r="J73" s="21"/>
      <c r="K73" s="21"/>
      <c r="L73" s="22"/>
      <c r="M73" s="22"/>
      <c r="N73" s="22"/>
      <c r="O73" s="22"/>
      <c r="P73" s="22"/>
      <c r="Q73" s="22"/>
      <c r="R73" s="20" t="str">
        <f>IF('簡易入力モード'!E73&lt;&gt;"",'簡易入力モード'!E73,"")</f>
        <v/>
      </c>
      <c r="S73" s="23"/>
      <c r="T73" s="21"/>
      <c r="U73" s="24">
        <f t="shared" si="1"/>
        <v>0</v>
      </c>
      <c r="V73" s="24">
        <f t="shared" si="2"/>
        <v>15</v>
      </c>
      <c r="W73" s="24" t="str">
        <f t="shared" si="3"/>
        <v>Gem</v>
      </c>
      <c r="X73" s="24">
        <f t="shared" si="9"/>
        <v>0.4</v>
      </c>
      <c r="Y73" s="24">
        <f t="shared" si="5"/>
        <v>0</v>
      </c>
      <c r="Z73" s="24">
        <f t="shared" si="6"/>
        <v>0</v>
      </c>
      <c r="AA73" s="24" t="str">
        <f t="shared" si="7"/>
        <v/>
      </c>
      <c r="AB73" s="24" t="str">
        <f t="shared" si="8"/>
        <v/>
      </c>
    </row>
    <row r="74" ht="15.75" hidden="1" customHeight="1">
      <c r="A74" s="20" t="str">
        <f>IF('簡易入力モード'!A74&lt;&gt;"",'簡易入力モード'!A74,"")</f>
        <v/>
      </c>
      <c r="B74" s="20"/>
      <c r="C74" s="21" t="str">
        <f>IF('簡易入力モード'!B74&lt;&gt;"",'簡易入力モード'!B74,"")</f>
        <v/>
      </c>
      <c r="D74" s="21" t="str">
        <f>IF('簡易入力モード'!C74&lt;&gt;"",'簡易入力モード'!C74,"")</f>
        <v/>
      </c>
      <c r="E74" s="21"/>
      <c r="F74" s="21"/>
      <c r="G74" s="21"/>
      <c r="H74" s="21"/>
      <c r="I74" s="21"/>
      <c r="J74" s="21"/>
      <c r="K74" s="21"/>
      <c r="L74" s="22"/>
      <c r="M74" s="22"/>
      <c r="N74" s="22"/>
      <c r="O74" s="22"/>
      <c r="P74" s="22"/>
      <c r="Q74" s="22"/>
      <c r="R74" s="20" t="str">
        <f>IF('簡易入力モード'!E74&lt;&gt;"",'簡易入力モード'!E74,"")</f>
        <v/>
      </c>
      <c r="S74" s="23"/>
      <c r="T74" s="21"/>
      <c r="U74" s="24">
        <f t="shared" si="1"/>
        <v>0</v>
      </c>
      <c r="V74" s="24">
        <f t="shared" si="2"/>
        <v>15</v>
      </c>
      <c r="W74" s="24" t="str">
        <f t="shared" si="3"/>
        <v>Gem</v>
      </c>
      <c r="X74" s="24">
        <f t="shared" si="9"/>
        <v>0.4</v>
      </c>
      <c r="Y74" s="24">
        <f t="shared" si="5"/>
        <v>0</v>
      </c>
      <c r="Z74" s="24">
        <f t="shared" si="6"/>
        <v>0</v>
      </c>
      <c r="AA74" s="24" t="str">
        <f t="shared" si="7"/>
        <v/>
      </c>
      <c r="AB74" s="24" t="str">
        <f t="shared" si="8"/>
        <v/>
      </c>
    </row>
    <row r="75" ht="15.75" hidden="1" customHeight="1">
      <c r="A75" s="20" t="str">
        <f>IF('簡易入力モード'!A75&lt;&gt;"",'簡易入力モード'!A75,"")</f>
        <v/>
      </c>
      <c r="B75" s="20"/>
      <c r="C75" s="21" t="str">
        <f>IF('簡易入力モード'!B75&lt;&gt;"",'簡易入力モード'!B75,"")</f>
        <v/>
      </c>
      <c r="D75" s="21" t="str">
        <f>IF('簡易入力モード'!C75&lt;&gt;"",'簡易入力モード'!C75,"")</f>
        <v/>
      </c>
      <c r="E75" s="21"/>
      <c r="F75" s="21"/>
      <c r="G75" s="21"/>
      <c r="H75" s="21"/>
      <c r="I75" s="21"/>
      <c r="J75" s="21"/>
      <c r="K75" s="21"/>
      <c r="L75" s="22"/>
      <c r="M75" s="22"/>
      <c r="N75" s="22"/>
      <c r="O75" s="22"/>
      <c r="P75" s="22"/>
      <c r="Q75" s="22"/>
      <c r="R75" s="20" t="str">
        <f>IF('簡易入力モード'!E75&lt;&gt;"",'簡易入力モード'!E75,"")</f>
        <v/>
      </c>
      <c r="S75" s="23"/>
      <c r="T75" s="21"/>
      <c r="U75" s="24">
        <f t="shared" si="1"/>
        <v>0</v>
      </c>
      <c r="V75" s="24">
        <f t="shared" si="2"/>
        <v>15</v>
      </c>
      <c r="W75" s="24" t="str">
        <f t="shared" si="3"/>
        <v>Gem</v>
      </c>
      <c r="X75" s="24">
        <f t="shared" si="9"/>
        <v>0.4</v>
      </c>
      <c r="Y75" s="24">
        <f t="shared" si="5"/>
        <v>0</v>
      </c>
      <c r="Z75" s="24">
        <f t="shared" si="6"/>
        <v>0</v>
      </c>
      <c r="AA75" s="24" t="str">
        <f t="shared" si="7"/>
        <v/>
      </c>
      <c r="AB75" s="24" t="str">
        <f t="shared" si="8"/>
        <v/>
      </c>
    </row>
    <row r="76" ht="15.75" hidden="1" customHeight="1">
      <c r="A76" s="20" t="str">
        <f>IF('簡易入力モード'!A76&lt;&gt;"",'簡易入力モード'!A76,"")</f>
        <v/>
      </c>
      <c r="B76" s="20"/>
      <c r="C76" s="21" t="str">
        <f>IF('簡易入力モード'!B76&lt;&gt;"",'簡易入力モード'!B76,"")</f>
        <v/>
      </c>
      <c r="D76" s="21" t="str">
        <f>IF('簡易入力モード'!C76&lt;&gt;"",'簡易入力モード'!C76,"")</f>
        <v/>
      </c>
      <c r="E76" s="21"/>
      <c r="F76" s="21"/>
      <c r="G76" s="21"/>
      <c r="H76" s="21"/>
      <c r="I76" s="21"/>
      <c r="J76" s="21"/>
      <c r="K76" s="21"/>
      <c r="L76" s="22"/>
      <c r="M76" s="22"/>
      <c r="N76" s="22"/>
      <c r="O76" s="22"/>
      <c r="P76" s="22"/>
      <c r="Q76" s="22"/>
      <c r="R76" s="20" t="str">
        <f>IF('簡易入力モード'!E76&lt;&gt;"",'簡易入力モード'!E76,"")</f>
        <v/>
      </c>
      <c r="S76" s="23"/>
      <c r="T76" s="21"/>
      <c r="U76" s="24">
        <f t="shared" si="1"/>
        <v>0</v>
      </c>
      <c r="V76" s="24">
        <f t="shared" si="2"/>
        <v>15</v>
      </c>
      <c r="W76" s="24" t="str">
        <f t="shared" si="3"/>
        <v>Gem</v>
      </c>
      <c r="X76" s="24">
        <f t="shared" si="9"/>
        <v>0.4</v>
      </c>
      <c r="Y76" s="24">
        <f t="shared" si="5"/>
        <v>0</v>
      </c>
      <c r="Z76" s="24">
        <f t="shared" si="6"/>
        <v>0</v>
      </c>
      <c r="AA76" s="24" t="str">
        <f t="shared" si="7"/>
        <v/>
      </c>
      <c r="AB76" s="24" t="str">
        <f t="shared" si="8"/>
        <v/>
      </c>
    </row>
    <row r="77" ht="15.75" hidden="1" customHeight="1">
      <c r="A77" s="20" t="str">
        <f>IF('簡易入力モード'!A77&lt;&gt;"",'簡易入力モード'!A77,"")</f>
        <v/>
      </c>
      <c r="B77" s="20"/>
      <c r="C77" s="21" t="str">
        <f>IF('簡易入力モード'!B77&lt;&gt;"",'簡易入力モード'!B77,"")</f>
        <v/>
      </c>
      <c r="D77" s="21" t="str">
        <f>IF('簡易入力モード'!C77&lt;&gt;"",'簡易入力モード'!C77,"")</f>
        <v/>
      </c>
      <c r="E77" s="21"/>
      <c r="F77" s="21"/>
      <c r="G77" s="21"/>
      <c r="H77" s="21"/>
      <c r="I77" s="21"/>
      <c r="J77" s="21"/>
      <c r="K77" s="21"/>
      <c r="L77" s="22"/>
      <c r="M77" s="22"/>
      <c r="N77" s="22"/>
      <c r="O77" s="22"/>
      <c r="P77" s="22"/>
      <c r="Q77" s="22"/>
      <c r="R77" s="20" t="str">
        <f>IF('簡易入力モード'!E77&lt;&gt;"",'簡易入力モード'!E77,"")</f>
        <v/>
      </c>
      <c r="S77" s="23"/>
      <c r="T77" s="21"/>
      <c r="U77" s="24">
        <f t="shared" si="1"/>
        <v>0</v>
      </c>
      <c r="V77" s="24">
        <f t="shared" si="2"/>
        <v>15</v>
      </c>
      <c r="W77" s="24" t="str">
        <f t="shared" si="3"/>
        <v>Gem</v>
      </c>
      <c r="X77" s="24">
        <f t="shared" si="9"/>
        <v>0.4</v>
      </c>
      <c r="Y77" s="24">
        <f t="shared" si="5"/>
        <v>0</v>
      </c>
      <c r="Z77" s="24">
        <f t="shared" si="6"/>
        <v>0</v>
      </c>
      <c r="AA77" s="24" t="str">
        <f t="shared" si="7"/>
        <v/>
      </c>
      <c r="AB77" s="24" t="str">
        <f t="shared" si="8"/>
        <v/>
      </c>
    </row>
    <row r="78" ht="15.75" hidden="1" customHeight="1">
      <c r="A78" s="20" t="str">
        <f>IF('簡易入力モード'!A78&lt;&gt;"",'簡易入力モード'!A78,"")</f>
        <v/>
      </c>
      <c r="B78" s="20"/>
      <c r="C78" s="21" t="str">
        <f>IF('簡易入力モード'!B78&lt;&gt;"",'簡易入力モード'!B78,"")</f>
        <v/>
      </c>
      <c r="D78" s="21" t="str">
        <f>IF('簡易入力モード'!C78&lt;&gt;"",'簡易入力モード'!C78,"")</f>
        <v/>
      </c>
      <c r="E78" s="21"/>
      <c r="F78" s="21"/>
      <c r="G78" s="21"/>
      <c r="H78" s="21"/>
      <c r="I78" s="21"/>
      <c r="J78" s="21"/>
      <c r="K78" s="21"/>
      <c r="L78" s="22"/>
      <c r="M78" s="22"/>
      <c r="N78" s="22"/>
      <c r="O78" s="22"/>
      <c r="P78" s="22"/>
      <c r="Q78" s="22"/>
      <c r="R78" s="20" t="str">
        <f>IF('簡易入力モード'!E78&lt;&gt;"",'簡易入力モード'!E78,"")</f>
        <v/>
      </c>
      <c r="S78" s="23"/>
      <c r="T78" s="21"/>
      <c r="U78" s="24">
        <f t="shared" si="1"/>
        <v>0</v>
      </c>
      <c r="V78" s="24">
        <f t="shared" si="2"/>
        <v>15</v>
      </c>
      <c r="W78" s="24" t="str">
        <f t="shared" si="3"/>
        <v>Gem</v>
      </c>
      <c r="X78" s="24">
        <f t="shared" si="9"/>
        <v>0.4</v>
      </c>
      <c r="Y78" s="24">
        <f t="shared" si="5"/>
        <v>0</v>
      </c>
      <c r="Z78" s="24">
        <f t="shared" si="6"/>
        <v>0</v>
      </c>
      <c r="AA78" s="24" t="str">
        <f t="shared" si="7"/>
        <v/>
      </c>
      <c r="AB78" s="24" t="str">
        <f t="shared" si="8"/>
        <v/>
      </c>
    </row>
    <row r="79" ht="15.75" hidden="1" customHeight="1">
      <c r="A79" s="20" t="str">
        <f>IF('簡易入力モード'!A79&lt;&gt;"",'簡易入力モード'!A79,"")</f>
        <v/>
      </c>
      <c r="B79" s="20"/>
      <c r="C79" s="21" t="str">
        <f>IF('簡易入力モード'!B79&lt;&gt;"",'簡易入力モード'!B79,"")</f>
        <v/>
      </c>
      <c r="D79" s="21" t="str">
        <f>IF('簡易入力モード'!C79&lt;&gt;"",'簡易入力モード'!C79,"")</f>
        <v/>
      </c>
      <c r="E79" s="21"/>
      <c r="F79" s="21"/>
      <c r="G79" s="21"/>
      <c r="H79" s="21"/>
      <c r="I79" s="21"/>
      <c r="J79" s="21"/>
      <c r="K79" s="21"/>
      <c r="L79" s="22"/>
      <c r="M79" s="22"/>
      <c r="N79" s="22"/>
      <c r="O79" s="22"/>
      <c r="P79" s="22"/>
      <c r="Q79" s="22"/>
      <c r="R79" s="20" t="str">
        <f>IF('簡易入力モード'!E79&lt;&gt;"",'簡易入力モード'!E79,"")</f>
        <v/>
      </c>
      <c r="S79" s="23"/>
      <c r="T79" s="21"/>
      <c r="U79" s="24">
        <f t="shared" si="1"/>
        <v>0</v>
      </c>
      <c r="V79" s="24">
        <f t="shared" si="2"/>
        <v>15</v>
      </c>
      <c r="W79" s="24" t="str">
        <f t="shared" si="3"/>
        <v>Gem</v>
      </c>
      <c r="X79" s="24">
        <f t="shared" si="9"/>
        <v>0.4</v>
      </c>
      <c r="Y79" s="24">
        <f t="shared" si="5"/>
        <v>0</v>
      </c>
      <c r="Z79" s="24">
        <f t="shared" si="6"/>
        <v>0</v>
      </c>
      <c r="AA79" s="24" t="str">
        <f t="shared" si="7"/>
        <v/>
      </c>
      <c r="AB79" s="24" t="str">
        <f t="shared" si="8"/>
        <v/>
      </c>
    </row>
    <row r="80" ht="15.75" hidden="1" customHeight="1">
      <c r="A80" s="20" t="str">
        <f>IF('簡易入力モード'!A80&lt;&gt;"",'簡易入力モード'!A80,"")</f>
        <v/>
      </c>
      <c r="B80" s="20"/>
      <c r="C80" s="21" t="str">
        <f>IF('簡易入力モード'!B80&lt;&gt;"",'簡易入力モード'!B80,"")</f>
        <v/>
      </c>
      <c r="D80" s="21" t="str">
        <f>IF('簡易入力モード'!C80&lt;&gt;"",'簡易入力モード'!C80,"")</f>
        <v/>
      </c>
      <c r="E80" s="21"/>
      <c r="F80" s="21"/>
      <c r="G80" s="21"/>
      <c r="H80" s="21"/>
      <c r="I80" s="21"/>
      <c r="J80" s="21"/>
      <c r="K80" s="21"/>
      <c r="L80" s="22"/>
      <c r="M80" s="22"/>
      <c r="N80" s="22"/>
      <c r="O80" s="22"/>
      <c r="P80" s="22"/>
      <c r="Q80" s="22"/>
      <c r="R80" s="20" t="str">
        <f>IF('簡易入力モード'!E80&lt;&gt;"",'簡易入力モード'!E80,"")</f>
        <v/>
      </c>
      <c r="S80" s="23"/>
      <c r="T80" s="21"/>
      <c r="U80" s="24">
        <f t="shared" si="1"/>
        <v>0</v>
      </c>
      <c r="V80" s="24">
        <f t="shared" si="2"/>
        <v>15</v>
      </c>
      <c r="W80" s="24" t="str">
        <f t="shared" si="3"/>
        <v>Gem</v>
      </c>
      <c r="X80" s="24">
        <f t="shared" si="9"/>
        <v>0.4</v>
      </c>
      <c r="Y80" s="24">
        <f t="shared" si="5"/>
        <v>0</v>
      </c>
      <c r="Z80" s="24">
        <f t="shared" si="6"/>
        <v>0</v>
      </c>
      <c r="AA80" s="24" t="str">
        <f t="shared" si="7"/>
        <v/>
      </c>
      <c r="AB80" s="24" t="str">
        <f t="shared" si="8"/>
        <v/>
      </c>
    </row>
    <row r="81" ht="15.75" hidden="1" customHeight="1">
      <c r="A81" s="20" t="str">
        <f>IF('簡易入力モード'!A81&lt;&gt;"",'簡易入力モード'!A81,"")</f>
        <v/>
      </c>
      <c r="B81" s="20"/>
      <c r="C81" s="21" t="str">
        <f>IF('簡易入力モード'!B81&lt;&gt;"",'簡易入力モード'!B81,"")</f>
        <v/>
      </c>
      <c r="D81" s="21" t="str">
        <f>IF('簡易入力モード'!C81&lt;&gt;"",'簡易入力モード'!C81,"")</f>
        <v/>
      </c>
      <c r="E81" s="21"/>
      <c r="F81" s="21"/>
      <c r="G81" s="21"/>
      <c r="H81" s="21"/>
      <c r="I81" s="21"/>
      <c r="J81" s="21"/>
      <c r="K81" s="21"/>
      <c r="L81" s="22"/>
      <c r="M81" s="22"/>
      <c r="N81" s="22"/>
      <c r="O81" s="22"/>
      <c r="P81" s="22"/>
      <c r="Q81" s="22"/>
      <c r="R81" s="20" t="str">
        <f>IF('簡易入力モード'!E81&lt;&gt;"",'簡易入力モード'!E81,"")</f>
        <v/>
      </c>
      <c r="S81" s="23"/>
      <c r="T81" s="21"/>
      <c r="U81" s="24">
        <f t="shared" si="1"/>
        <v>0</v>
      </c>
      <c r="V81" s="24">
        <f t="shared" si="2"/>
        <v>15</v>
      </c>
      <c r="W81" s="24" t="str">
        <f t="shared" si="3"/>
        <v>Gem</v>
      </c>
      <c r="X81" s="24">
        <f t="shared" si="9"/>
        <v>0.4</v>
      </c>
      <c r="Y81" s="24">
        <f t="shared" si="5"/>
        <v>0</v>
      </c>
      <c r="Z81" s="24">
        <f t="shared" si="6"/>
        <v>0</v>
      </c>
      <c r="AA81" s="24" t="str">
        <f t="shared" si="7"/>
        <v/>
      </c>
      <c r="AB81" s="24" t="str">
        <f t="shared" si="8"/>
        <v/>
      </c>
    </row>
    <row r="82" ht="15.75" hidden="1" customHeight="1">
      <c r="A82" s="20" t="str">
        <f>IF('簡易入力モード'!A82&lt;&gt;"",'簡易入力モード'!A82,"")</f>
        <v/>
      </c>
      <c r="B82" s="20"/>
      <c r="C82" s="21" t="str">
        <f>IF('簡易入力モード'!B82&lt;&gt;"",'簡易入力モード'!B82,"")</f>
        <v/>
      </c>
      <c r="D82" s="21" t="str">
        <f>IF('簡易入力モード'!C82&lt;&gt;"",'簡易入力モード'!C82,"")</f>
        <v/>
      </c>
      <c r="E82" s="21"/>
      <c r="F82" s="21"/>
      <c r="G82" s="21"/>
      <c r="H82" s="21"/>
      <c r="I82" s="21"/>
      <c r="J82" s="21"/>
      <c r="K82" s="21"/>
      <c r="L82" s="22"/>
      <c r="M82" s="22"/>
      <c r="N82" s="22"/>
      <c r="O82" s="22"/>
      <c r="P82" s="22"/>
      <c r="Q82" s="22"/>
      <c r="R82" s="20" t="str">
        <f>IF('簡易入力モード'!E82&lt;&gt;"",'簡易入力モード'!E82,"")</f>
        <v/>
      </c>
      <c r="S82" s="23"/>
      <c r="T82" s="21"/>
      <c r="U82" s="24">
        <f t="shared" si="1"/>
        <v>0</v>
      </c>
      <c r="V82" s="24">
        <f t="shared" si="2"/>
        <v>15</v>
      </c>
      <c r="W82" s="24" t="str">
        <f t="shared" si="3"/>
        <v>Gem</v>
      </c>
      <c r="X82" s="24">
        <f t="shared" si="9"/>
        <v>0.4</v>
      </c>
      <c r="Y82" s="24">
        <f t="shared" si="5"/>
        <v>0</v>
      </c>
      <c r="Z82" s="24">
        <f t="shared" si="6"/>
        <v>0</v>
      </c>
      <c r="AA82" s="24" t="str">
        <f t="shared" si="7"/>
        <v/>
      </c>
      <c r="AB82" s="24" t="str">
        <f t="shared" si="8"/>
        <v/>
      </c>
    </row>
    <row r="83" ht="15.75" hidden="1" customHeight="1">
      <c r="A83" s="20" t="str">
        <f>IF('簡易入力モード'!A83&lt;&gt;"",'簡易入力モード'!A83,"")</f>
        <v/>
      </c>
      <c r="B83" s="20"/>
      <c r="C83" s="21" t="str">
        <f>IF('簡易入力モード'!B83&lt;&gt;"",'簡易入力モード'!B83,"")</f>
        <v/>
      </c>
      <c r="D83" s="21" t="str">
        <f>IF('簡易入力モード'!C83&lt;&gt;"",'簡易入力モード'!C83,"")</f>
        <v/>
      </c>
      <c r="E83" s="21"/>
      <c r="F83" s="21"/>
      <c r="G83" s="21"/>
      <c r="H83" s="21"/>
      <c r="I83" s="21"/>
      <c r="J83" s="21"/>
      <c r="K83" s="21"/>
      <c r="L83" s="22"/>
      <c r="M83" s="22"/>
      <c r="N83" s="22"/>
      <c r="O83" s="22"/>
      <c r="P83" s="22"/>
      <c r="Q83" s="22"/>
      <c r="R83" s="20" t="str">
        <f>IF('簡易入力モード'!E83&lt;&gt;"",'簡易入力モード'!E83,"")</f>
        <v/>
      </c>
      <c r="S83" s="23"/>
      <c r="T83" s="21"/>
      <c r="U83" s="24">
        <f t="shared" si="1"/>
        <v>0</v>
      </c>
      <c r="V83" s="24">
        <f t="shared" si="2"/>
        <v>15</v>
      </c>
      <c r="W83" s="24" t="str">
        <f t="shared" si="3"/>
        <v>Gem</v>
      </c>
      <c r="X83" s="24">
        <f t="shared" si="9"/>
        <v>0.4</v>
      </c>
      <c r="Y83" s="24">
        <f t="shared" si="5"/>
        <v>0</v>
      </c>
      <c r="Z83" s="24">
        <f t="shared" si="6"/>
        <v>0</v>
      </c>
      <c r="AA83" s="24" t="str">
        <f t="shared" si="7"/>
        <v/>
      </c>
      <c r="AB83" s="24" t="str">
        <f t="shared" si="8"/>
        <v/>
      </c>
    </row>
    <row r="84" ht="15.75" hidden="1" customHeight="1">
      <c r="A84" s="20" t="str">
        <f>IF('簡易入力モード'!A84&lt;&gt;"",'簡易入力モード'!A84,"")</f>
        <v/>
      </c>
      <c r="B84" s="20"/>
      <c r="C84" s="21" t="str">
        <f>IF('簡易入力モード'!B84&lt;&gt;"",'簡易入力モード'!B84,"")</f>
        <v/>
      </c>
      <c r="D84" s="21" t="str">
        <f>IF('簡易入力モード'!C84&lt;&gt;"",'簡易入力モード'!C84,"")</f>
        <v/>
      </c>
      <c r="E84" s="21"/>
      <c r="F84" s="21"/>
      <c r="G84" s="21"/>
      <c r="H84" s="21"/>
      <c r="I84" s="21"/>
      <c r="J84" s="21"/>
      <c r="K84" s="21"/>
      <c r="L84" s="22"/>
      <c r="M84" s="22"/>
      <c r="N84" s="22"/>
      <c r="O84" s="22"/>
      <c r="P84" s="22"/>
      <c r="Q84" s="22"/>
      <c r="R84" s="20" t="str">
        <f>IF('簡易入力モード'!E84&lt;&gt;"",'簡易入力モード'!E84,"")</f>
        <v/>
      </c>
      <c r="S84" s="23"/>
      <c r="T84" s="21"/>
      <c r="U84" s="24">
        <f t="shared" si="1"/>
        <v>0</v>
      </c>
      <c r="V84" s="24">
        <f t="shared" si="2"/>
        <v>15</v>
      </c>
      <c r="W84" s="24" t="str">
        <f t="shared" si="3"/>
        <v>Gem</v>
      </c>
      <c r="X84" s="24">
        <f t="shared" si="9"/>
        <v>0.4</v>
      </c>
      <c r="Y84" s="24">
        <f t="shared" si="5"/>
        <v>0</v>
      </c>
      <c r="Z84" s="24">
        <f t="shared" si="6"/>
        <v>0</v>
      </c>
      <c r="AA84" s="24" t="str">
        <f t="shared" si="7"/>
        <v/>
      </c>
      <c r="AB84" s="24" t="str">
        <f t="shared" si="8"/>
        <v/>
      </c>
    </row>
    <row r="85" ht="15.75" hidden="1" customHeight="1">
      <c r="A85" s="20" t="str">
        <f>IF('簡易入力モード'!A85&lt;&gt;"",'簡易入力モード'!A85,"")</f>
        <v/>
      </c>
      <c r="B85" s="20"/>
      <c r="C85" s="21" t="str">
        <f>IF('簡易入力モード'!B85&lt;&gt;"",'簡易入力モード'!B85,"")</f>
        <v/>
      </c>
      <c r="D85" s="21" t="str">
        <f>IF('簡易入力モード'!C85&lt;&gt;"",'簡易入力モード'!C85,"")</f>
        <v/>
      </c>
      <c r="E85" s="21"/>
      <c r="F85" s="21"/>
      <c r="G85" s="21"/>
      <c r="H85" s="21"/>
      <c r="I85" s="21"/>
      <c r="J85" s="21"/>
      <c r="K85" s="21"/>
      <c r="L85" s="22"/>
      <c r="M85" s="22"/>
      <c r="N85" s="22"/>
      <c r="O85" s="22"/>
      <c r="P85" s="22"/>
      <c r="Q85" s="22"/>
      <c r="R85" s="20" t="str">
        <f>IF('簡易入力モード'!E85&lt;&gt;"",'簡易入力モード'!E85,"")</f>
        <v/>
      </c>
      <c r="S85" s="23"/>
      <c r="T85" s="21"/>
      <c r="U85" s="24">
        <f t="shared" si="1"/>
        <v>0</v>
      </c>
      <c r="V85" s="24">
        <f t="shared" si="2"/>
        <v>15</v>
      </c>
      <c r="W85" s="24" t="str">
        <f t="shared" si="3"/>
        <v>Gem</v>
      </c>
      <c r="X85" s="24">
        <f t="shared" si="9"/>
        <v>0.4</v>
      </c>
      <c r="Y85" s="24">
        <f t="shared" si="5"/>
        <v>0</v>
      </c>
      <c r="Z85" s="24">
        <f t="shared" si="6"/>
        <v>0</v>
      </c>
      <c r="AA85" s="24" t="str">
        <f t="shared" si="7"/>
        <v/>
      </c>
      <c r="AB85" s="24" t="str">
        <f t="shared" si="8"/>
        <v/>
      </c>
    </row>
    <row r="86" ht="15.75" hidden="1" customHeight="1">
      <c r="A86" s="20" t="str">
        <f>IF('簡易入力モード'!A86&lt;&gt;"",'簡易入力モード'!A86,"")</f>
        <v/>
      </c>
      <c r="B86" s="20"/>
      <c r="C86" s="21" t="str">
        <f>IF('簡易入力モード'!B86&lt;&gt;"",'簡易入力モード'!B86,"")</f>
        <v/>
      </c>
      <c r="D86" s="21" t="str">
        <f>IF('簡易入力モード'!C86&lt;&gt;"",'簡易入力モード'!C86,"")</f>
        <v/>
      </c>
      <c r="E86" s="21"/>
      <c r="F86" s="21"/>
      <c r="G86" s="21"/>
      <c r="H86" s="21"/>
      <c r="I86" s="21"/>
      <c r="J86" s="21"/>
      <c r="K86" s="21"/>
      <c r="L86" s="22"/>
      <c r="M86" s="22"/>
      <c r="N86" s="22"/>
      <c r="O86" s="22"/>
      <c r="P86" s="22"/>
      <c r="Q86" s="22"/>
      <c r="R86" s="20" t="str">
        <f>IF('簡易入力モード'!E86&lt;&gt;"",'簡易入力モード'!E86,"")</f>
        <v/>
      </c>
      <c r="S86" s="23"/>
      <c r="T86" s="21"/>
      <c r="U86" s="24">
        <f t="shared" si="1"/>
        <v>0</v>
      </c>
      <c r="V86" s="24">
        <f t="shared" si="2"/>
        <v>15</v>
      </c>
      <c r="W86" s="24" t="str">
        <f t="shared" si="3"/>
        <v>Gem</v>
      </c>
      <c r="X86" s="24">
        <f t="shared" si="9"/>
        <v>0.4</v>
      </c>
      <c r="Y86" s="24">
        <f t="shared" si="5"/>
        <v>0</v>
      </c>
      <c r="Z86" s="24">
        <f t="shared" si="6"/>
        <v>0</v>
      </c>
      <c r="AA86" s="24" t="str">
        <f t="shared" si="7"/>
        <v/>
      </c>
      <c r="AB86" s="24" t="str">
        <f t="shared" si="8"/>
        <v/>
      </c>
    </row>
    <row r="87" ht="15.75" hidden="1" customHeight="1">
      <c r="A87" s="20" t="str">
        <f>IF('簡易入力モード'!A87&lt;&gt;"",'簡易入力モード'!A87,"")</f>
        <v/>
      </c>
      <c r="B87" s="20"/>
      <c r="C87" s="21" t="str">
        <f>IF('簡易入力モード'!B87&lt;&gt;"",'簡易入力モード'!B87,"")</f>
        <v/>
      </c>
      <c r="D87" s="21" t="str">
        <f>IF('簡易入力モード'!C87&lt;&gt;"",'簡易入力モード'!C87,"")</f>
        <v/>
      </c>
      <c r="E87" s="21"/>
      <c r="F87" s="21"/>
      <c r="G87" s="21"/>
      <c r="H87" s="21"/>
      <c r="I87" s="21"/>
      <c r="J87" s="21"/>
      <c r="K87" s="21"/>
      <c r="L87" s="22"/>
      <c r="M87" s="22"/>
      <c r="N87" s="22"/>
      <c r="O87" s="22"/>
      <c r="P87" s="22"/>
      <c r="Q87" s="22"/>
      <c r="R87" s="20" t="str">
        <f>IF('簡易入力モード'!E87&lt;&gt;"",'簡易入力モード'!E87,"")</f>
        <v/>
      </c>
      <c r="S87" s="23"/>
      <c r="T87" s="21"/>
      <c r="U87" s="24">
        <f t="shared" si="1"/>
        <v>0</v>
      </c>
      <c r="V87" s="24">
        <f t="shared" si="2"/>
        <v>15</v>
      </c>
      <c r="W87" s="24" t="str">
        <f t="shared" si="3"/>
        <v>Gem</v>
      </c>
      <c r="X87" s="24">
        <f t="shared" si="9"/>
        <v>0.4</v>
      </c>
      <c r="Y87" s="24">
        <f t="shared" si="5"/>
        <v>0</v>
      </c>
      <c r="Z87" s="24">
        <f t="shared" si="6"/>
        <v>0</v>
      </c>
      <c r="AA87" s="24" t="str">
        <f t="shared" si="7"/>
        <v/>
      </c>
      <c r="AB87" s="24" t="str">
        <f t="shared" si="8"/>
        <v/>
      </c>
    </row>
    <row r="88" ht="15.75" hidden="1" customHeight="1">
      <c r="A88" s="20" t="str">
        <f>IF('簡易入力モード'!A88&lt;&gt;"",'簡易入力モード'!A88,"")</f>
        <v/>
      </c>
      <c r="B88" s="20"/>
      <c r="C88" s="21" t="str">
        <f>IF('簡易入力モード'!B88&lt;&gt;"",'簡易入力モード'!B88,"")</f>
        <v/>
      </c>
      <c r="D88" s="21" t="str">
        <f>IF('簡易入力モード'!C88&lt;&gt;"",'簡易入力モード'!C88,"")</f>
        <v/>
      </c>
      <c r="E88" s="21"/>
      <c r="F88" s="21"/>
      <c r="G88" s="21"/>
      <c r="H88" s="21"/>
      <c r="I88" s="21"/>
      <c r="J88" s="21"/>
      <c r="K88" s="21"/>
      <c r="L88" s="22"/>
      <c r="M88" s="22"/>
      <c r="N88" s="22"/>
      <c r="O88" s="22"/>
      <c r="P88" s="22"/>
      <c r="Q88" s="22"/>
      <c r="R88" s="20" t="str">
        <f>IF('簡易入力モード'!E88&lt;&gt;"",'簡易入力モード'!E88,"")</f>
        <v/>
      </c>
      <c r="S88" s="23"/>
      <c r="T88" s="21"/>
      <c r="U88" s="24">
        <f t="shared" si="1"/>
        <v>0</v>
      </c>
      <c r="V88" s="24">
        <f t="shared" si="2"/>
        <v>15</v>
      </c>
      <c r="W88" s="24" t="str">
        <f t="shared" si="3"/>
        <v>Gem</v>
      </c>
      <c r="X88" s="24">
        <f t="shared" si="9"/>
        <v>0.4</v>
      </c>
      <c r="Y88" s="24">
        <f t="shared" si="5"/>
        <v>0</v>
      </c>
      <c r="Z88" s="24">
        <f t="shared" si="6"/>
        <v>0</v>
      </c>
      <c r="AA88" s="24" t="str">
        <f t="shared" si="7"/>
        <v/>
      </c>
      <c r="AB88" s="24" t="str">
        <f t="shared" si="8"/>
        <v/>
      </c>
    </row>
    <row r="89" ht="15.75" hidden="1" customHeight="1">
      <c r="A89" s="20" t="str">
        <f>IF('簡易入力モード'!A89&lt;&gt;"",'簡易入力モード'!A89,"")</f>
        <v/>
      </c>
      <c r="B89" s="20"/>
      <c r="C89" s="21" t="str">
        <f>IF('簡易入力モード'!B89&lt;&gt;"",'簡易入力モード'!B89,"")</f>
        <v/>
      </c>
      <c r="D89" s="21" t="str">
        <f>IF('簡易入力モード'!C89&lt;&gt;"",'簡易入力モード'!C89,"")</f>
        <v/>
      </c>
      <c r="E89" s="21"/>
      <c r="F89" s="21"/>
      <c r="G89" s="21"/>
      <c r="H89" s="21"/>
      <c r="I89" s="21"/>
      <c r="J89" s="21"/>
      <c r="K89" s="21"/>
      <c r="L89" s="22"/>
      <c r="M89" s="22"/>
      <c r="N89" s="22"/>
      <c r="O89" s="22"/>
      <c r="P89" s="22"/>
      <c r="Q89" s="22"/>
      <c r="R89" s="20" t="str">
        <f>IF('簡易入力モード'!E89&lt;&gt;"",'簡易入力モード'!E89,"")</f>
        <v/>
      </c>
      <c r="S89" s="23"/>
      <c r="T89" s="21"/>
      <c r="U89" s="24">
        <f t="shared" si="1"/>
        <v>0</v>
      </c>
      <c r="V89" s="24">
        <f t="shared" si="2"/>
        <v>15</v>
      </c>
      <c r="W89" s="24" t="str">
        <f t="shared" si="3"/>
        <v>Gem</v>
      </c>
      <c r="X89" s="24">
        <f t="shared" si="9"/>
        <v>0.4</v>
      </c>
      <c r="Y89" s="24">
        <f t="shared" si="5"/>
        <v>0</v>
      </c>
      <c r="Z89" s="24">
        <f t="shared" si="6"/>
        <v>0</v>
      </c>
      <c r="AA89" s="24" t="str">
        <f t="shared" si="7"/>
        <v/>
      </c>
      <c r="AB89" s="24" t="str">
        <f t="shared" si="8"/>
        <v/>
      </c>
    </row>
    <row r="90" ht="15.75" hidden="1" customHeight="1">
      <c r="A90" s="20" t="str">
        <f>IF('簡易入力モード'!A90&lt;&gt;"",'簡易入力モード'!A90,"")</f>
        <v/>
      </c>
      <c r="B90" s="20"/>
      <c r="C90" s="21" t="str">
        <f>IF('簡易入力モード'!B90&lt;&gt;"",'簡易入力モード'!B90,"")</f>
        <v/>
      </c>
      <c r="D90" s="21" t="str">
        <f>IF('簡易入力モード'!C90&lt;&gt;"",'簡易入力モード'!C90,"")</f>
        <v/>
      </c>
      <c r="E90" s="21"/>
      <c r="F90" s="21"/>
      <c r="G90" s="21"/>
      <c r="H90" s="21"/>
      <c r="I90" s="21"/>
      <c r="J90" s="21"/>
      <c r="K90" s="21"/>
      <c r="L90" s="22"/>
      <c r="M90" s="22"/>
      <c r="N90" s="22"/>
      <c r="O90" s="22"/>
      <c r="P90" s="22"/>
      <c r="Q90" s="22"/>
      <c r="R90" s="20" t="str">
        <f>IF('簡易入力モード'!E90&lt;&gt;"",'簡易入力モード'!E90,"")</f>
        <v/>
      </c>
      <c r="S90" s="23"/>
      <c r="T90" s="21"/>
      <c r="U90" s="24">
        <f t="shared" si="1"/>
        <v>0</v>
      </c>
      <c r="V90" s="24">
        <f t="shared" si="2"/>
        <v>15</v>
      </c>
      <c r="W90" s="24" t="str">
        <f t="shared" si="3"/>
        <v>Gem</v>
      </c>
      <c r="X90" s="24">
        <f t="shared" si="9"/>
        <v>0.4</v>
      </c>
      <c r="Y90" s="24">
        <f t="shared" si="5"/>
        <v>0</v>
      </c>
      <c r="Z90" s="24">
        <f t="shared" si="6"/>
        <v>0</v>
      </c>
      <c r="AA90" s="24" t="str">
        <f t="shared" si="7"/>
        <v/>
      </c>
      <c r="AB90" s="24" t="str">
        <f t="shared" si="8"/>
        <v/>
      </c>
    </row>
    <row r="91" ht="15.75" hidden="1" customHeight="1">
      <c r="A91" s="20" t="str">
        <f>IF('簡易入力モード'!A91&lt;&gt;"",'簡易入力モード'!A91,"")</f>
        <v/>
      </c>
      <c r="B91" s="20"/>
      <c r="C91" s="21" t="str">
        <f>IF('簡易入力モード'!B91&lt;&gt;"",'簡易入力モード'!B91,"")</f>
        <v/>
      </c>
      <c r="D91" s="21" t="str">
        <f>IF('簡易入力モード'!C91&lt;&gt;"",'簡易入力モード'!C91,"")</f>
        <v/>
      </c>
      <c r="E91" s="21"/>
      <c r="F91" s="21"/>
      <c r="G91" s="21"/>
      <c r="H91" s="21"/>
      <c r="I91" s="21"/>
      <c r="J91" s="21"/>
      <c r="K91" s="21"/>
      <c r="L91" s="22"/>
      <c r="M91" s="22"/>
      <c r="N91" s="22"/>
      <c r="O91" s="22"/>
      <c r="P91" s="22"/>
      <c r="Q91" s="22"/>
      <c r="R91" s="20" t="str">
        <f>IF('簡易入力モード'!E91&lt;&gt;"",'簡易入力モード'!E91,"")</f>
        <v/>
      </c>
      <c r="S91" s="23"/>
      <c r="T91" s="21"/>
      <c r="U91" s="24">
        <f t="shared" si="1"/>
        <v>0</v>
      </c>
      <c r="V91" s="24">
        <f t="shared" si="2"/>
        <v>15</v>
      </c>
      <c r="W91" s="24" t="str">
        <f t="shared" si="3"/>
        <v>Gem</v>
      </c>
      <c r="X91" s="24">
        <f t="shared" si="9"/>
        <v>0.4</v>
      </c>
      <c r="Y91" s="24">
        <f t="shared" si="5"/>
        <v>0</v>
      </c>
      <c r="Z91" s="24">
        <f t="shared" si="6"/>
        <v>0</v>
      </c>
      <c r="AA91" s="24" t="str">
        <f t="shared" si="7"/>
        <v/>
      </c>
      <c r="AB91" s="24" t="str">
        <f t="shared" si="8"/>
        <v/>
      </c>
    </row>
    <row r="92" ht="15.75" hidden="1" customHeight="1">
      <c r="A92" s="20" t="str">
        <f>IF('簡易入力モード'!A92&lt;&gt;"",'簡易入力モード'!A92,"")</f>
        <v/>
      </c>
      <c r="B92" s="20"/>
      <c r="C92" s="21" t="str">
        <f>IF('簡易入力モード'!B92&lt;&gt;"",'簡易入力モード'!B92,"")</f>
        <v/>
      </c>
      <c r="D92" s="21" t="str">
        <f>IF('簡易入力モード'!C92&lt;&gt;"",'簡易入力モード'!C92,"")</f>
        <v/>
      </c>
      <c r="E92" s="21"/>
      <c r="F92" s="21"/>
      <c r="G92" s="21"/>
      <c r="H92" s="21"/>
      <c r="I92" s="21"/>
      <c r="J92" s="21"/>
      <c r="K92" s="21"/>
      <c r="L92" s="22"/>
      <c r="M92" s="22"/>
      <c r="N92" s="22"/>
      <c r="O92" s="22"/>
      <c r="P92" s="22"/>
      <c r="Q92" s="22"/>
      <c r="R92" s="20" t="str">
        <f>IF('簡易入力モード'!E92&lt;&gt;"",'簡易入力モード'!E92,"")</f>
        <v/>
      </c>
      <c r="S92" s="23"/>
      <c r="T92" s="21"/>
      <c r="U92" s="24">
        <f t="shared" si="1"/>
        <v>0</v>
      </c>
      <c r="V92" s="24">
        <f t="shared" si="2"/>
        <v>15</v>
      </c>
      <c r="W92" s="24" t="str">
        <f t="shared" si="3"/>
        <v>Gem</v>
      </c>
      <c r="X92" s="24">
        <f t="shared" si="9"/>
        <v>0.4</v>
      </c>
      <c r="Y92" s="24">
        <f t="shared" si="5"/>
        <v>0</v>
      </c>
      <c r="Z92" s="24">
        <f t="shared" si="6"/>
        <v>0</v>
      </c>
      <c r="AA92" s="24" t="str">
        <f t="shared" si="7"/>
        <v/>
      </c>
      <c r="AB92" s="24" t="str">
        <f t="shared" si="8"/>
        <v/>
      </c>
    </row>
    <row r="93" ht="15.75" hidden="1" customHeight="1">
      <c r="A93" s="20" t="str">
        <f>IF('簡易入力モード'!A93&lt;&gt;"",'簡易入力モード'!A93,"")</f>
        <v/>
      </c>
      <c r="B93" s="20"/>
      <c r="C93" s="21" t="str">
        <f>IF('簡易入力モード'!B93&lt;&gt;"",'簡易入力モード'!B93,"")</f>
        <v/>
      </c>
      <c r="D93" s="21" t="str">
        <f>IF('簡易入力モード'!C93&lt;&gt;"",'簡易入力モード'!C93,"")</f>
        <v/>
      </c>
      <c r="E93" s="21"/>
      <c r="F93" s="21"/>
      <c r="G93" s="21"/>
      <c r="H93" s="21"/>
      <c r="I93" s="21"/>
      <c r="J93" s="21"/>
      <c r="K93" s="21"/>
      <c r="L93" s="22"/>
      <c r="M93" s="22"/>
      <c r="N93" s="22"/>
      <c r="O93" s="22"/>
      <c r="P93" s="22"/>
      <c r="Q93" s="22"/>
      <c r="R93" s="20" t="str">
        <f>IF('簡易入力モード'!E93&lt;&gt;"",'簡易入力モード'!E93,"")</f>
        <v/>
      </c>
      <c r="S93" s="23"/>
      <c r="T93" s="21"/>
      <c r="U93" s="24">
        <f t="shared" si="1"/>
        <v>0</v>
      </c>
      <c r="V93" s="24">
        <f t="shared" si="2"/>
        <v>15</v>
      </c>
      <c r="W93" s="24" t="str">
        <f t="shared" si="3"/>
        <v>Gem</v>
      </c>
      <c r="X93" s="24">
        <f t="shared" si="9"/>
        <v>0.4</v>
      </c>
      <c r="Y93" s="24">
        <f t="shared" si="5"/>
        <v>0</v>
      </c>
      <c r="Z93" s="24">
        <f t="shared" si="6"/>
        <v>0</v>
      </c>
      <c r="AA93" s="24" t="str">
        <f t="shared" si="7"/>
        <v/>
      </c>
      <c r="AB93" s="24" t="str">
        <f t="shared" si="8"/>
        <v/>
      </c>
    </row>
    <row r="94" ht="15.75" hidden="1" customHeight="1">
      <c r="A94" s="20" t="str">
        <f>IF('簡易入力モード'!A94&lt;&gt;"",'簡易入力モード'!A94,"")</f>
        <v/>
      </c>
      <c r="B94" s="20"/>
      <c r="C94" s="21" t="str">
        <f>IF('簡易入力モード'!B94&lt;&gt;"",'簡易入力モード'!B94,"")</f>
        <v/>
      </c>
      <c r="D94" s="21" t="str">
        <f>IF('簡易入力モード'!C94&lt;&gt;"",'簡易入力モード'!C94,"")</f>
        <v/>
      </c>
      <c r="E94" s="21"/>
      <c r="F94" s="21"/>
      <c r="G94" s="21"/>
      <c r="H94" s="21"/>
      <c r="I94" s="21"/>
      <c r="J94" s="21"/>
      <c r="K94" s="21"/>
      <c r="L94" s="22"/>
      <c r="M94" s="22"/>
      <c r="N94" s="22"/>
      <c r="O94" s="22"/>
      <c r="P94" s="22"/>
      <c r="Q94" s="22"/>
      <c r="R94" s="20" t="str">
        <f>IF('簡易入力モード'!E94&lt;&gt;"",'簡易入力モード'!E94,"")</f>
        <v/>
      </c>
      <c r="S94" s="23"/>
      <c r="T94" s="21"/>
      <c r="U94" s="24">
        <f t="shared" si="1"/>
        <v>0</v>
      </c>
      <c r="V94" s="24">
        <f t="shared" si="2"/>
        <v>15</v>
      </c>
      <c r="W94" s="24" t="str">
        <f t="shared" si="3"/>
        <v>Gem</v>
      </c>
      <c r="X94" s="24">
        <f t="shared" si="9"/>
        <v>0.4</v>
      </c>
      <c r="Y94" s="24">
        <f t="shared" si="5"/>
        <v>0</v>
      </c>
      <c r="Z94" s="24">
        <f t="shared" si="6"/>
        <v>0</v>
      </c>
      <c r="AA94" s="24" t="str">
        <f t="shared" si="7"/>
        <v/>
      </c>
      <c r="AB94" s="24" t="str">
        <f t="shared" si="8"/>
        <v/>
      </c>
    </row>
    <row r="95" ht="15.75" hidden="1" customHeight="1">
      <c r="A95" s="20" t="str">
        <f>IF('簡易入力モード'!A95&lt;&gt;"",'簡易入力モード'!A95,"")</f>
        <v/>
      </c>
      <c r="B95" s="20"/>
      <c r="C95" s="21" t="str">
        <f>IF('簡易入力モード'!B95&lt;&gt;"",'簡易入力モード'!B95,"")</f>
        <v/>
      </c>
      <c r="D95" s="21" t="str">
        <f>IF('簡易入力モード'!C95&lt;&gt;"",'簡易入力モード'!C95,"")</f>
        <v/>
      </c>
      <c r="E95" s="21"/>
      <c r="F95" s="21"/>
      <c r="G95" s="21"/>
      <c r="H95" s="21"/>
      <c r="I95" s="21"/>
      <c r="J95" s="21"/>
      <c r="K95" s="21"/>
      <c r="L95" s="22"/>
      <c r="M95" s="22"/>
      <c r="N95" s="22"/>
      <c r="O95" s="22"/>
      <c r="P95" s="22"/>
      <c r="Q95" s="22"/>
      <c r="R95" s="20" t="str">
        <f>IF('簡易入力モード'!E95&lt;&gt;"",'簡易入力モード'!E95,"")</f>
        <v/>
      </c>
      <c r="S95" s="23"/>
      <c r="T95" s="21"/>
      <c r="U95" s="24">
        <f t="shared" si="1"/>
        <v>0</v>
      </c>
      <c r="V95" s="24">
        <f t="shared" si="2"/>
        <v>15</v>
      </c>
      <c r="W95" s="24" t="str">
        <f t="shared" si="3"/>
        <v>Gem</v>
      </c>
      <c r="X95" s="24">
        <f t="shared" si="9"/>
        <v>0.4</v>
      </c>
      <c r="Y95" s="24">
        <f t="shared" si="5"/>
        <v>0</v>
      </c>
      <c r="Z95" s="24">
        <f t="shared" si="6"/>
        <v>0</v>
      </c>
      <c r="AA95" s="24" t="str">
        <f t="shared" si="7"/>
        <v/>
      </c>
      <c r="AB95" s="24" t="str">
        <f t="shared" si="8"/>
        <v/>
      </c>
    </row>
    <row r="96" ht="15.75" hidden="1" customHeight="1">
      <c r="A96" s="20" t="str">
        <f>IF('簡易入力モード'!A96&lt;&gt;"",'簡易入力モード'!A96,"")</f>
        <v/>
      </c>
      <c r="B96" s="20"/>
      <c r="C96" s="21" t="str">
        <f>IF('簡易入力モード'!B96&lt;&gt;"",'簡易入力モード'!B96,"")</f>
        <v/>
      </c>
      <c r="D96" s="21" t="str">
        <f>IF('簡易入力モード'!C96&lt;&gt;"",'簡易入力モード'!C96,"")</f>
        <v/>
      </c>
      <c r="E96" s="21"/>
      <c r="F96" s="21"/>
      <c r="G96" s="21"/>
      <c r="H96" s="21"/>
      <c r="I96" s="21"/>
      <c r="J96" s="21"/>
      <c r="K96" s="21"/>
      <c r="L96" s="22"/>
      <c r="M96" s="22"/>
      <c r="N96" s="22"/>
      <c r="O96" s="22"/>
      <c r="P96" s="22"/>
      <c r="Q96" s="22"/>
      <c r="R96" s="20" t="str">
        <f>IF('簡易入力モード'!E96&lt;&gt;"",'簡易入力モード'!E96,"")</f>
        <v/>
      </c>
      <c r="S96" s="23"/>
      <c r="T96" s="21"/>
      <c r="U96" s="24">
        <f t="shared" si="1"/>
        <v>0</v>
      </c>
      <c r="V96" s="24">
        <f t="shared" si="2"/>
        <v>15</v>
      </c>
      <c r="W96" s="24" t="str">
        <f t="shared" si="3"/>
        <v>Gem</v>
      </c>
      <c r="X96" s="24">
        <f t="shared" si="9"/>
        <v>0.4</v>
      </c>
      <c r="Y96" s="24">
        <f t="shared" si="5"/>
        <v>0</v>
      </c>
      <c r="Z96" s="24">
        <f t="shared" si="6"/>
        <v>0</v>
      </c>
      <c r="AA96" s="24" t="str">
        <f t="shared" si="7"/>
        <v/>
      </c>
      <c r="AB96" s="24" t="str">
        <f t="shared" si="8"/>
        <v/>
      </c>
    </row>
    <row r="97" ht="15.75" hidden="1" customHeight="1">
      <c r="A97" s="20" t="str">
        <f>IF('簡易入力モード'!A97&lt;&gt;"",'簡易入力モード'!A97,"")</f>
        <v/>
      </c>
      <c r="B97" s="20"/>
      <c r="C97" s="21" t="str">
        <f>IF('簡易入力モード'!B97&lt;&gt;"",'簡易入力モード'!B97,"")</f>
        <v/>
      </c>
      <c r="D97" s="21" t="str">
        <f>IF('簡易入力モード'!C97&lt;&gt;"",'簡易入力モード'!C97,"")</f>
        <v/>
      </c>
      <c r="E97" s="21"/>
      <c r="F97" s="21"/>
      <c r="G97" s="21"/>
      <c r="H97" s="21"/>
      <c r="I97" s="21"/>
      <c r="J97" s="21"/>
      <c r="K97" s="21"/>
      <c r="L97" s="22"/>
      <c r="M97" s="22"/>
      <c r="N97" s="22"/>
      <c r="O97" s="22"/>
      <c r="P97" s="22"/>
      <c r="Q97" s="22"/>
      <c r="R97" s="20" t="str">
        <f>IF('簡易入力モード'!E97&lt;&gt;"",'簡易入力モード'!E97,"")</f>
        <v/>
      </c>
      <c r="S97" s="23"/>
      <c r="T97" s="21"/>
      <c r="U97" s="24">
        <f t="shared" si="1"/>
        <v>0</v>
      </c>
      <c r="V97" s="24">
        <f t="shared" si="2"/>
        <v>15</v>
      </c>
      <c r="W97" s="24" t="str">
        <f t="shared" si="3"/>
        <v>Gem</v>
      </c>
      <c r="X97" s="24">
        <f t="shared" si="9"/>
        <v>0.4</v>
      </c>
      <c r="Y97" s="24">
        <f t="shared" si="5"/>
        <v>0</v>
      </c>
      <c r="Z97" s="24">
        <f t="shared" si="6"/>
        <v>0</v>
      </c>
      <c r="AA97" s="24" t="str">
        <f t="shared" si="7"/>
        <v/>
      </c>
      <c r="AB97" s="24" t="str">
        <f t="shared" si="8"/>
        <v/>
      </c>
    </row>
    <row r="98" ht="15.75" hidden="1" customHeight="1">
      <c r="A98" s="20" t="str">
        <f>IF('簡易入力モード'!A98&lt;&gt;"",'簡易入力モード'!A98,"")</f>
        <v/>
      </c>
      <c r="B98" s="20"/>
      <c r="C98" s="21" t="str">
        <f>IF('簡易入力モード'!B98&lt;&gt;"",'簡易入力モード'!B98,"")</f>
        <v/>
      </c>
      <c r="D98" s="21" t="str">
        <f>IF('簡易入力モード'!C98&lt;&gt;"",'簡易入力モード'!C98,"")</f>
        <v/>
      </c>
      <c r="E98" s="21"/>
      <c r="F98" s="21"/>
      <c r="G98" s="21"/>
      <c r="H98" s="21"/>
      <c r="I98" s="21"/>
      <c r="J98" s="21"/>
      <c r="K98" s="21"/>
      <c r="L98" s="22"/>
      <c r="M98" s="22"/>
      <c r="N98" s="22"/>
      <c r="O98" s="22"/>
      <c r="P98" s="22"/>
      <c r="Q98" s="22"/>
      <c r="R98" s="20" t="str">
        <f>IF('簡易入力モード'!E98&lt;&gt;"",'簡易入力モード'!E98,"")</f>
        <v/>
      </c>
      <c r="S98" s="23"/>
      <c r="T98" s="21"/>
      <c r="U98" s="24">
        <f t="shared" si="1"/>
        <v>0</v>
      </c>
      <c r="V98" s="24">
        <f t="shared" si="2"/>
        <v>15</v>
      </c>
      <c r="W98" s="24" t="str">
        <f t="shared" si="3"/>
        <v>Gem</v>
      </c>
      <c r="X98" s="24">
        <f t="shared" si="9"/>
        <v>0.4</v>
      </c>
      <c r="Y98" s="24">
        <f t="shared" si="5"/>
        <v>0</v>
      </c>
      <c r="Z98" s="24">
        <f t="shared" si="6"/>
        <v>0</v>
      </c>
      <c r="AA98" s="24" t="str">
        <f t="shared" si="7"/>
        <v/>
      </c>
      <c r="AB98" s="24" t="str">
        <f t="shared" si="8"/>
        <v/>
      </c>
    </row>
    <row r="99" ht="15.75" hidden="1" customHeight="1">
      <c r="A99" s="20" t="str">
        <f>IF('簡易入力モード'!A99&lt;&gt;"",'簡易入力モード'!A99,"")</f>
        <v/>
      </c>
      <c r="B99" s="20"/>
      <c r="C99" s="21" t="str">
        <f>IF('簡易入力モード'!B99&lt;&gt;"",'簡易入力モード'!B99,"")</f>
        <v/>
      </c>
      <c r="D99" s="21" t="str">
        <f>IF('簡易入力モード'!C99&lt;&gt;"",'簡易入力モード'!C99,"")</f>
        <v/>
      </c>
      <c r="E99" s="21"/>
      <c r="F99" s="21"/>
      <c r="G99" s="21"/>
      <c r="H99" s="21"/>
      <c r="I99" s="21"/>
      <c r="J99" s="21"/>
      <c r="K99" s="21"/>
      <c r="L99" s="22"/>
      <c r="M99" s="22"/>
      <c r="N99" s="22"/>
      <c r="O99" s="22"/>
      <c r="P99" s="22"/>
      <c r="Q99" s="22"/>
      <c r="R99" s="20" t="str">
        <f>IF('簡易入力モード'!E99&lt;&gt;"",'簡易入力モード'!E99,"")</f>
        <v/>
      </c>
      <c r="S99" s="23"/>
      <c r="T99" s="21"/>
      <c r="U99" s="24">
        <f t="shared" si="1"/>
        <v>0</v>
      </c>
      <c r="V99" s="24">
        <f t="shared" si="2"/>
        <v>15</v>
      </c>
      <c r="W99" s="24" t="str">
        <f t="shared" si="3"/>
        <v>Gem</v>
      </c>
      <c r="X99" s="24">
        <f t="shared" si="9"/>
        <v>0.4</v>
      </c>
      <c r="Y99" s="24">
        <f t="shared" si="5"/>
        <v>0</v>
      </c>
      <c r="Z99" s="24">
        <f t="shared" si="6"/>
        <v>0</v>
      </c>
      <c r="AA99" s="24" t="str">
        <f t="shared" si="7"/>
        <v/>
      </c>
      <c r="AB99" s="24" t="str">
        <f t="shared" si="8"/>
        <v/>
      </c>
    </row>
    <row r="100" ht="15.75" hidden="1" customHeight="1">
      <c r="A100" s="20" t="str">
        <f>IF('簡易入力モード'!A100&lt;&gt;"",'簡易入力モード'!A100,"")</f>
        <v/>
      </c>
      <c r="B100" s="20"/>
      <c r="C100" s="21" t="str">
        <f>IF('簡易入力モード'!B100&lt;&gt;"",'簡易入力モード'!B100,"")</f>
        <v/>
      </c>
      <c r="D100" s="21" t="str">
        <f>IF('簡易入力モード'!C100&lt;&gt;"",'簡易入力モード'!C100,"")</f>
        <v/>
      </c>
      <c r="E100" s="21"/>
      <c r="F100" s="21"/>
      <c r="G100" s="21"/>
      <c r="H100" s="21"/>
      <c r="I100" s="21"/>
      <c r="J100" s="21"/>
      <c r="K100" s="21"/>
      <c r="L100" s="22"/>
      <c r="M100" s="22"/>
      <c r="N100" s="22"/>
      <c r="O100" s="22"/>
      <c r="P100" s="22"/>
      <c r="Q100" s="22"/>
      <c r="R100" s="20" t="str">
        <f>IF('簡易入力モード'!E100&lt;&gt;"",'簡易入力モード'!E100,"")</f>
        <v/>
      </c>
      <c r="S100" s="23"/>
      <c r="T100" s="21"/>
      <c r="U100" s="24">
        <f t="shared" si="1"/>
        <v>0</v>
      </c>
      <c r="V100" s="24">
        <f t="shared" si="2"/>
        <v>15</v>
      </c>
      <c r="W100" s="24" t="str">
        <f t="shared" si="3"/>
        <v>Gem</v>
      </c>
      <c r="X100" s="24">
        <f t="shared" si="9"/>
        <v>0.4</v>
      </c>
      <c r="Y100" s="24">
        <f t="shared" si="5"/>
        <v>0</v>
      </c>
      <c r="Z100" s="24">
        <f t="shared" si="6"/>
        <v>0</v>
      </c>
      <c r="AA100" s="24" t="str">
        <f t="shared" si="7"/>
        <v/>
      </c>
      <c r="AB100" s="24" t="str">
        <f t="shared" si="8"/>
        <v/>
      </c>
    </row>
    <row r="101" ht="15.75" hidden="1" customHeight="1">
      <c r="A101" s="20" t="str">
        <f>IF('簡易入力モード'!A101&lt;&gt;"",'簡易入力モード'!A101,"")</f>
        <v/>
      </c>
      <c r="B101" s="20"/>
      <c r="C101" s="21" t="str">
        <f>IF('簡易入力モード'!B101&lt;&gt;"",'簡易入力モード'!B101,"")</f>
        <v/>
      </c>
      <c r="D101" s="21" t="str">
        <f>IF('簡易入力モード'!C101&lt;&gt;"",'簡易入力モード'!C101,"")</f>
        <v/>
      </c>
      <c r="E101" s="21"/>
      <c r="F101" s="21"/>
      <c r="G101" s="21"/>
      <c r="H101" s="21"/>
      <c r="I101" s="21"/>
      <c r="J101" s="21"/>
      <c r="K101" s="21"/>
      <c r="L101" s="22"/>
      <c r="M101" s="22"/>
      <c r="N101" s="22"/>
      <c r="O101" s="22"/>
      <c r="P101" s="22"/>
      <c r="Q101" s="22"/>
      <c r="R101" s="20" t="str">
        <f>IF('簡易入力モード'!E101&lt;&gt;"",'簡易入力モード'!E101,"")</f>
        <v/>
      </c>
      <c r="S101" s="23"/>
      <c r="T101" s="21"/>
      <c r="U101" s="24">
        <f t="shared" si="1"/>
        <v>0</v>
      </c>
      <c r="V101" s="24">
        <f t="shared" si="2"/>
        <v>15</v>
      </c>
      <c r="W101" s="24" t="str">
        <f t="shared" si="3"/>
        <v>Gem</v>
      </c>
      <c r="X101" s="24">
        <f t="shared" si="9"/>
        <v>0.4</v>
      </c>
      <c r="Y101" s="24">
        <f t="shared" si="5"/>
        <v>0</v>
      </c>
      <c r="Z101" s="24">
        <f t="shared" si="6"/>
        <v>0</v>
      </c>
      <c r="AA101" s="24" t="str">
        <f t="shared" si="7"/>
        <v/>
      </c>
      <c r="AB101" s="24" t="str">
        <f t="shared" si="8"/>
        <v/>
      </c>
    </row>
    <row r="102" ht="15.75" hidden="1" customHeight="1">
      <c r="A102" s="20" t="str">
        <f>IF('簡易入力モード'!A102&lt;&gt;"",'簡易入力モード'!A102,"")</f>
        <v/>
      </c>
      <c r="B102" s="20"/>
      <c r="C102" s="21" t="str">
        <f>IF('簡易入力モード'!B102&lt;&gt;"",'簡易入力モード'!B102,"")</f>
        <v/>
      </c>
      <c r="D102" s="21" t="str">
        <f>IF('簡易入力モード'!C102&lt;&gt;"",'簡易入力モード'!C102,"")</f>
        <v/>
      </c>
      <c r="E102" s="21"/>
      <c r="F102" s="21"/>
      <c r="G102" s="21"/>
      <c r="H102" s="21"/>
      <c r="I102" s="21"/>
      <c r="J102" s="21"/>
      <c r="K102" s="21"/>
      <c r="L102" s="22"/>
      <c r="M102" s="22"/>
      <c r="N102" s="22"/>
      <c r="O102" s="22"/>
      <c r="P102" s="22"/>
      <c r="Q102" s="22"/>
      <c r="R102" s="20" t="str">
        <f>IF('簡易入力モード'!E102&lt;&gt;"",'簡易入力モード'!E102,"")</f>
        <v/>
      </c>
      <c r="S102" s="23"/>
      <c r="T102" s="21"/>
      <c r="U102" s="24">
        <f t="shared" si="1"/>
        <v>0</v>
      </c>
      <c r="V102" s="24">
        <f t="shared" si="2"/>
        <v>15</v>
      </c>
      <c r="W102" s="24" t="str">
        <f t="shared" si="3"/>
        <v>Gem</v>
      </c>
      <c r="X102" s="24">
        <f t="shared" si="9"/>
        <v>0.4</v>
      </c>
      <c r="Y102" s="24">
        <f t="shared" si="5"/>
        <v>0</v>
      </c>
      <c r="Z102" s="24">
        <f t="shared" si="6"/>
        <v>0</v>
      </c>
      <c r="AA102" s="24" t="str">
        <f t="shared" si="7"/>
        <v/>
      </c>
      <c r="AB102" s="24" t="str">
        <f t="shared" si="8"/>
        <v/>
      </c>
    </row>
    <row r="103" ht="15.75" hidden="1" customHeight="1">
      <c r="A103" s="20" t="str">
        <f>IF('簡易入力モード'!A103&lt;&gt;"",'簡易入力モード'!A103,"")</f>
        <v/>
      </c>
      <c r="B103" s="20"/>
      <c r="C103" s="21" t="str">
        <f>IF('簡易入力モード'!B103&lt;&gt;"",'簡易入力モード'!B103,"")</f>
        <v/>
      </c>
      <c r="D103" s="21" t="str">
        <f>IF('簡易入力モード'!C103&lt;&gt;"",'簡易入力モード'!C103,"")</f>
        <v/>
      </c>
      <c r="E103" s="21"/>
      <c r="F103" s="21"/>
      <c r="G103" s="21"/>
      <c r="H103" s="21"/>
      <c r="I103" s="21"/>
      <c r="J103" s="21"/>
      <c r="K103" s="21"/>
      <c r="L103" s="22"/>
      <c r="M103" s="22"/>
      <c r="N103" s="22"/>
      <c r="O103" s="22"/>
      <c r="P103" s="22"/>
      <c r="Q103" s="22"/>
      <c r="R103" s="20" t="str">
        <f>IF('簡易入力モード'!E103&lt;&gt;"",'簡易入力モード'!E103,"")</f>
        <v/>
      </c>
      <c r="S103" s="23"/>
      <c r="T103" s="21"/>
      <c r="U103" s="24">
        <f t="shared" si="1"/>
        <v>0</v>
      </c>
      <c r="V103" s="24">
        <f t="shared" si="2"/>
        <v>15</v>
      </c>
      <c r="W103" s="24" t="str">
        <f t="shared" si="3"/>
        <v>Gem</v>
      </c>
      <c r="X103" s="24">
        <f t="shared" si="9"/>
        <v>0.4</v>
      </c>
      <c r="Y103" s="24">
        <f t="shared" si="5"/>
        <v>0</v>
      </c>
      <c r="Z103" s="24">
        <f t="shared" si="6"/>
        <v>0</v>
      </c>
      <c r="AA103" s="24" t="str">
        <f t="shared" si="7"/>
        <v/>
      </c>
      <c r="AB103" s="24" t="str">
        <f t="shared" si="8"/>
        <v/>
      </c>
    </row>
    <row r="104" ht="15.75" hidden="1" customHeight="1">
      <c r="A104" s="20" t="str">
        <f>IF('簡易入力モード'!A104&lt;&gt;"",'簡易入力モード'!A104,"")</f>
        <v/>
      </c>
      <c r="B104" s="20"/>
      <c r="C104" s="21" t="str">
        <f>IF('簡易入力モード'!B104&lt;&gt;"",'簡易入力モード'!B104,"")</f>
        <v/>
      </c>
      <c r="D104" s="21" t="str">
        <f>IF('簡易入力モード'!C104&lt;&gt;"",'簡易入力モード'!C104,"")</f>
        <v/>
      </c>
      <c r="E104" s="21"/>
      <c r="F104" s="21"/>
      <c r="G104" s="21"/>
      <c r="H104" s="21"/>
      <c r="I104" s="21"/>
      <c r="J104" s="21"/>
      <c r="K104" s="21"/>
      <c r="L104" s="22"/>
      <c r="M104" s="22"/>
      <c r="N104" s="22"/>
      <c r="O104" s="22"/>
      <c r="P104" s="22"/>
      <c r="Q104" s="22"/>
      <c r="R104" s="20" t="str">
        <f>IF('簡易入力モード'!E104&lt;&gt;"",'簡易入力モード'!E104,"")</f>
        <v/>
      </c>
      <c r="S104" s="23"/>
      <c r="T104" s="21"/>
      <c r="U104" s="24">
        <f t="shared" si="1"/>
        <v>0</v>
      </c>
      <c r="V104" s="24">
        <f t="shared" si="2"/>
        <v>15</v>
      </c>
      <c r="W104" s="24" t="str">
        <f t="shared" si="3"/>
        <v>Gem</v>
      </c>
      <c r="X104" s="24">
        <f t="shared" si="9"/>
        <v>0.4</v>
      </c>
      <c r="Y104" s="24">
        <f t="shared" si="5"/>
        <v>0</v>
      </c>
      <c r="Z104" s="24">
        <f t="shared" si="6"/>
        <v>0</v>
      </c>
      <c r="AA104" s="24" t="str">
        <f t="shared" si="7"/>
        <v/>
      </c>
      <c r="AB104" s="24" t="str">
        <f t="shared" si="8"/>
        <v/>
      </c>
    </row>
    <row r="105" ht="15.75" hidden="1" customHeight="1">
      <c r="A105" s="20" t="str">
        <f>IF('簡易入力モード'!A105&lt;&gt;"",'簡易入力モード'!A105,"")</f>
        <v/>
      </c>
      <c r="B105" s="20"/>
      <c r="C105" s="21" t="str">
        <f>IF('簡易入力モード'!B105&lt;&gt;"",'簡易入力モード'!B105,"")</f>
        <v/>
      </c>
      <c r="D105" s="21" t="str">
        <f>IF('簡易入力モード'!C105&lt;&gt;"",'簡易入力モード'!C105,"")</f>
        <v/>
      </c>
      <c r="E105" s="21"/>
      <c r="F105" s="21"/>
      <c r="G105" s="21"/>
      <c r="H105" s="21"/>
      <c r="I105" s="21"/>
      <c r="J105" s="21"/>
      <c r="K105" s="21"/>
      <c r="L105" s="22"/>
      <c r="M105" s="22"/>
      <c r="N105" s="22"/>
      <c r="O105" s="22"/>
      <c r="P105" s="22"/>
      <c r="Q105" s="22"/>
      <c r="R105" s="20" t="str">
        <f>IF('簡易入力モード'!E105&lt;&gt;"",'簡易入力モード'!E105,"")</f>
        <v/>
      </c>
      <c r="S105" s="23"/>
      <c r="T105" s="21"/>
      <c r="U105" s="24">
        <f t="shared" si="1"/>
        <v>0</v>
      </c>
      <c r="V105" s="24">
        <f t="shared" si="2"/>
        <v>15</v>
      </c>
      <c r="W105" s="24" t="str">
        <f t="shared" si="3"/>
        <v>Gem</v>
      </c>
      <c r="X105" s="24">
        <f t="shared" si="9"/>
        <v>0.4</v>
      </c>
      <c r="Y105" s="24">
        <f t="shared" si="5"/>
        <v>0</v>
      </c>
      <c r="Z105" s="24">
        <f t="shared" si="6"/>
        <v>0</v>
      </c>
      <c r="AA105" s="24" t="str">
        <f t="shared" si="7"/>
        <v/>
      </c>
      <c r="AB105" s="24" t="str">
        <f t="shared" si="8"/>
        <v/>
      </c>
    </row>
    <row r="106" ht="15.75" hidden="1" customHeight="1">
      <c r="A106" s="20" t="str">
        <f>IF('簡易入力モード'!A106&lt;&gt;"",'簡易入力モード'!A106,"")</f>
        <v/>
      </c>
      <c r="B106" s="20"/>
      <c r="C106" s="21" t="str">
        <f>IF('簡易入力モード'!B106&lt;&gt;"",'簡易入力モード'!B106,"")</f>
        <v/>
      </c>
      <c r="D106" s="21" t="str">
        <f>IF('簡易入力モード'!C106&lt;&gt;"",'簡易入力モード'!C106,"")</f>
        <v/>
      </c>
      <c r="E106" s="21"/>
      <c r="F106" s="21"/>
      <c r="G106" s="21"/>
      <c r="H106" s="21"/>
      <c r="I106" s="21"/>
      <c r="J106" s="21"/>
      <c r="K106" s="21"/>
      <c r="L106" s="22"/>
      <c r="M106" s="22"/>
      <c r="N106" s="22"/>
      <c r="O106" s="22"/>
      <c r="P106" s="22"/>
      <c r="Q106" s="22"/>
      <c r="R106" s="20" t="str">
        <f>IF('簡易入力モード'!E106&lt;&gt;"",'簡易入力モード'!E106,"")</f>
        <v/>
      </c>
      <c r="S106" s="23"/>
      <c r="T106" s="21"/>
      <c r="U106" s="24">
        <f t="shared" si="1"/>
        <v>0</v>
      </c>
      <c r="V106" s="24">
        <f t="shared" si="2"/>
        <v>15</v>
      </c>
      <c r="W106" s="24" t="str">
        <f t="shared" si="3"/>
        <v>Gem</v>
      </c>
      <c r="X106" s="24">
        <f t="shared" si="9"/>
        <v>0.4</v>
      </c>
      <c r="Y106" s="24">
        <f t="shared" si="5"/>
        <v>0</v>
      </c>
      <c r="Z106" s="24">
        <f t="shared" si="6"/>
        <v>0</v>
      </c>
      <c r="AA106" s="24" t="str">
        <f t="shared" si="7"/>
        <v/>
      </c>
      <c r="AB106" s="24" t="str">
        <f t="shared" si="8"/>
        <v/>
      </c>
    </row>
    <row r="107" ht="15.75" hidden="1" customHeight="1">
      <c r="A107" s="20" t="str">
        <f>IF('簡易入力モード'!A107&lt;&gt;"",'簡易入力モード'!A107,"")</f>
        <v/>
      </c>
      <c r="B107" s="20"/>
      <c r="C107" s="21" t="str">
        <f>IF('簡易入力モード'!B107&lt;&gt;"",'簡易入力モード'!B107,"")</f>
        <v/>
      </c>
      <c r="D107" s="21" t="str">
        <f>IF('簡易入力モード'!C107&lt;&gt;"",'簡易入力モード'!C107,"")</f>
        <v/>
      </c>
      <c r="E107" s="21"/>
      <c r="F107" s="21"/>
      <c r="G107" s="21"/>
      <c r="H107" s="21"/>
      <c r="I107" s="21"/>
      <c r="J107" s="21"/>
      <c r="K107" s="21"/>
      <c r="L107" s="22"/>
      <c r="M107" s="22"/>
      <c r="N107" s="22"/>
      <c r="O107" s="22"/>
      <c r="P107" s="22"/>
      <c r="Q107" s="22"/>
      <c r="R107" s="20" t="str">
        <f>IF('簡易入力モード'!E107&lt;&gt;"",'簡易入力モード'!E107,"")</f>
        <v/>
      </c>
      <c r="S107" s="23"/>
      <c r="T107" s="21"/>
      <c r="U107" s="24">
        <f t="shared" si="1"/>
        <v>0</v>
      </c>
      <c r="V107" s="24">
        <f t="shared" si="2"/>
        <v>15</v>
      </c>
      <c r="W107" s="24" t="str">
        <f t="shared" si="3"/>
        <v>Gem</v>
      </c>
      <c r="X107" s="24">
        <f t="shared" si="9"/>
        <v>0.4</v>
      </c>
      <c r="Y107" s="24">
        <f t="shared" si="5"/>
        <v>0</v>
      </c>
      <c r="Z107" s="24">
        <f t="shared" si="6"/>
        <v>0</v>
      </c>
      <c r="AA107" s="24" t="str">
        <f t="shared" si="7"/>
        <v/>
      </c>
      <c r="AB107" s="24" t="str">
        <f t="shared" si="8"/>
        <v/>
      </c>
    </row>
    <row r="108" ht="15.75" hidden="1" customHeight="1">
      <c r="A108" s="20" t="str">
        <f>IF('簡易入力モード'!A108&lt;&gt;"",'簡易入力モード'!A108,"")</f>
        <v/>
      </c>
      <c r="B108" s="20"/>
      <c r="C108" s="21" t="str">
        <f>IF('簡易入力モード'!B108&lt;&gt;"",'簡易入力モード'!B108,"")</f>
        <v/>
      </c>
      <c r="D108" s="21" t="str">
        <f>IF('簡易入力モード'!C108&lt;&gt;"",'簡易入力モード'!C108,"")</f>
        <v/>
      </c>
      <c r="E108" s="21"/>
      <c r="F108" s="21"/>
      <c r="G108" s="21"/>
      <c r="H108" s="21"/>
      <c r="I108" s="21"/>
      <c r="J108" s="21"/>
      <c r="K108" s="21"/>
      <c r="L108" s="22"/>
      <c r="M108" s="22"/>
      <c r="N108" s="22"/>
      <c r="O108" s="22"/>
      <c r="P108" s="22"/>
      <c r="Q108" s="22"/>
      <c r="R108" s="20" t="str">
        <f>IF('簡易入力モード'!E108&lt;&gt;"",'簡易入力モード'!E108,"")</f>
        <v/>
      </c>
      <c r="S108" s="23"/>
      <c r="T108" s="21"/>
      <c r="U108" s="24">
        <f t="shared" si="1"/>
        <v>0</v>
      </c>
      <c r="V108" s="24">
        <f t="shared" si="2"/>
        <v>15</v>
      </c>
      <c r="W108" s="24" t="str">
        <f t="shared" si="3"/>
        <v>Gem</v>
      </c>
      <c r="X108" s="24">
        <f t="shared" si="9"/>
        <v>0.4</v>
      </c>
      <c r="Y108" s="24">
        <f t="shared" si="5"/>
        <v>0</v>
      </c>
      <c r="Z108" s="24">
        <f t="shared" si="6"/>
        <v>0</v>
      </c>
      <c r="AA108" s="24" t="str">
        <f t="shared" si="7"/>
        <v/>
      </c>
      <c r="AB108" s="24" t="str">
        <f t="shared" si="8"/>
        <v/>
      </c>
    </row>
    <row r="109" ht="15.75" hidden="1" customHeight="1">
      <c r="A109" s="20" t="str">
        <f>IF('簡易入力モード'!A109&lt;&gt;"",'簡易入力モード'!A109,"")</f>
        <v/>
      </c>
      <c r="B109" s="20"/>
      <c r="C109" s="21" t="str">
        <f>IF('簡易入力モード'!B109&lt;&gt;"",'簡易入力モード'!B109,"")</f>
        <v/>
      </c>
      <c r="D109" s="21" t="str">
        <f>IF('簡易入力モード'!C109&lt;&gt;"",'簡易入力モード'!C109,"")</f>
        <v/>
      </c>
      <c r="E109" s="21"/>
      <c r="F109" s="21"/>
      <c r="G109" s="21"/>
      <c r="H109" s="21"/>
      <c r="I109" s="21"/>
      <c r="J109" s="21"/>
      <c r="K109" s="21"/>
      <c r="L109" s="22"/>
      <c r="M109" s="22"/>
      <c r="N109" s="22"/>
      <c r="O109" s="22"/>
      <c r="P109" s="22"/>
      <c r="Q109" s="22"/>
      <c r="R109" s="20" t="str">
        <f>IF('簡易入力モード'!E109&lt;&gt;"",'簡易入力モード'!E109,"")</f>
        <v/>
      </c>
      <c r="S109" s="23"/>
      <c r="T109" s="21"/>
      <c r="U109" s="24">
        <f t="shared" si="1"/>
        <v>0</v>
      </c>
      <c r="V109" s="24">
        <f t="shared" si="2"/>
        <v>15</v>
      </c>
      <c r="W109" s="24" t="str">
        <f t="shared" si="3"/>
        <v>Gem</v>
      </c>
      <c r="X109" s="24">
        <f t="shared" si="9"/>
        <v>0.4</v>
      </c>
      <c r="Y109" s="24">
        <f t="shared" si="5"/>
        <v>0</v>
      </c>
      <c r="Z109" s="24">
        <f t="shared" si="6"/>
        <v>0</v>
      </c>
      <c r="AA109" s="24" t="str">
        <f t="shared" si="7"/>
        <v/>
      </c>
      <c r="AB109" s="24" t="str">
        <f t="shared" si="8"/>
        <v/>
      </c>
    </row>
    <row r="110" ht="15.75" hidden="1" customHeight="1">
      <c r="A110" s="20" t="str">
        <f>IF('簡易入力モード'!A110&lt;&gt;"",'簡易入力モード'!A110,"")</f>
        <v/>
      </c>
      <c r="B110" s="20"/>
      <c r="C110" s="21" t="str">
        <f>IF('簡易入力モード'!B110&lt;&gt;"",'簡易入力モード'!B110,"")</f>
        <v/>
      </c>
      <c r="D110" s="21" t="str">
        <f>IF('簡易入力モード'!C110&lt;&gt;"",'簡易入力モード'!C110,"")</f>
        <v/>
      </c>
      <c r="E110" s="21"/>
      <c r="F110" s="21"/>
      <c r="G110" s="21"/>
      <c r="H110" s="21"/>
      <c r="I110" s="21"/>
      <c r="J110" s="21"/>
      <c r="K110" s="21"/>
      <c r="L110" s="22"/>
      <c r="M110" s="22"/>
      <c r="N110" s="22"/>
      <c r="O110" s="22"/>
      <c r="P110" s="22"/>
      <c r="Q110" s="22"/>
      <c r="R110" s="20" t="str">
        <f>IF('簡易入力モード'!E110&lt;&gt;"",'簡易入力モード'!E110,"")</f>
        <v/>
      </c>
      <c r="S110" s="23"/>
      <c r="T110" s="21"/>
      <c r="U110" s="24">
        <f t="shared" si="1"/>
        <v>0</v>
      </c>
      <c r="V110" s="24">
        <f t="shared" si="2"/>
        <v>15</v>
      </c>
      <c r="W110" s="24" t="str">
        <f t="shared" si="3"/>
        <v>Gem</v>
      </c>
      <c r="X110" s="24">
        <f t="shared" si="9"/>
        <v>0.4</v>
      </c>
      <c r="Y110" s="24">
        <f t="shared" si="5"/>
        <v>0</v>
      </c>
      <c r="Z110" s="24">
        <f t="shared" si="6"/>
        <v>0</v>
      </c>
      <c r="AA110" s="24" t="str">
        <f t="shared" si="7"/>
        <v/>
      </c>
      <c r="AB110" s="24" t="str">
        <f t="shared" si="8"/>
        <v/>
      </c>
    </row>
    <row r="111" ht="15.75" hidden="1" customHeight="1">
      <c r="A111" s="20" t="str">
        <f>IF('簡易入力モード'!A111&lt;&gt;"",'簡易入力モード'!A111,"")</f>
        <v/>
      </c>
      <c r="B111" s="20"/>
      <c r="C111" s="21" t="str">
        <f>IF('簡易入力モード'!B111&lt;&gt;"",'簡易入力モード'!B111,"")</f>
        <v/>
      </c>
      <c r="D111" s="21" t="str">
        <f>IF('簡易入力モード'!C111&lt;&gt;"",'簡易入力モード'!C111,"")</f>
        <v/>
      </c>
      <c r="E111" s="21"/>
      <c r="F111" s="21"/>
      <c r="G111" s="21"/>
      <c r="H111" s="21"/>
      <c r="I111" s="21"/>
      <c r="J111" s="21"/>
      <c r="K111" s="21"/>
      <c r="L111" s="22"/>
      <c r="M111" s="22"/>
      <c r="N111" s="22"/>
      <c r="O111" s="22"/>
      <c r="P111" s="22"/>
      <c r="Q111" s="22"/>
      <c r="R111" s="20" t="str">
        <f>IF('簡易入力モード'!E111&lt;&gt;"",'簡易入力モード'!E111,"")</f>
        <v/>
      </c>
      <c r="S111" s="23"/>
      <c r="T111" s="21"/>
      <c r="U111" s="24">
        <f t="shared" si="1"/>
        <v>0</v>
      </c>
      <c r="V111" s="24">
        <f t="shared" si="2"/>
        <v>15</v>
      </c>
      <c r="W111" s="24" t="str">
        <f t="shared" si="3"/>
        <v>Gem</v>
      </c>
      <c r="X111" s="24">
        <f t="shared" si="9"/>
        <v>0.4</v>
      </c>
      <c r="Y111" s="24">
        <f t="shared" si="5"/>
        <v>0</v>
      </c>
      <c r="Z111" s="24">
        <f t="shared" si="6"/>
        <v>0</v>
      </c>
      <c r="AA111" s="24" t="str">
        <f t="shared" si="7"/>
        <v/>
      </c>
      <c r="AB111" s="24" t="str">
        <f t="shared" si="8"/>
        <v/>
      </c>
    </row>
    <row r="112" ht="15.75" hidden="1" customHeight="1">
      <c r="A112" s="20" t="str">
        <f>IF('簡易入力モード'!A112&lt;&gt;"",'簡易入力モード'!A112,"")</f>
        <v/>
      </c>
      <c r="B112" s="20"/>
      <c r="C112" s="21" t="str">
        <f>IF('簡易入力モード'!B112&lt;&gt;"",'簡易入力モード'!B112,"")</f>
        <v/>
      </c>
      <c r="D112" s="21" t="str">
        <f>IF('簡易入力モード'!C112&lt;&gt;"",'簡易入力モード'!C112,"")</f>
        <v/>
      </c>
      <c r="E112" s="21"/>
      <c r="F112" s="21"/>
      <c r="G112" s="21"/>
      <c r="H112" s="21"/>
      <c r="I112" s="21"/>
      <c r="J112" s="21"/>
      <c r="K112" s="21"/>
      <c r="L112" s="22"/>
      <c r="M112" s="22"/>
      <c r="N112" s="22"/>
      <c r="O112" s="22"/>
      <c r="P112" s="22"/>
      <c r="Q112" s="22"/>
      <c r="R112" s="20" t="str">
        <f>IF('簡易入力モード'!E112&lt;&gt;"",'簡易入力モード'!E112,"")</f>
        <v/>
      </c>
      <c r="S112" s="23"/>
      <c r="T112" s="21"/>
      <c r="U112" s="24">
        <f t="shared" si="1"/>
        <v>0</v>
      </c>
      <c r="V112" s="24">
        <f t="shared" si="2"/>
        <v>15</v>
      </c>
      <c r="W112" s="24" t="str">
        <f t="shared" si="3"/>
        <v>Gem</v>
      </c>
      <c r="X112" s="24">
        <f t="shared" si="9"/>
        <v>0.4</v>
      </c>
      <c r="Y112" s="24">
        <f t="shared" si="5"/>
        <v>0</v>
      </c>
      <c r="Z112" s="24">
        <f t="shared" si="6"/>
        <v>0</v>
      </c>
      <c r="AA112" s="24" t="str">
        <f t="shared" si="7"/>
        <v/>
      </c>
      <c r="AB112" s="24" t="str">
        <f t="shared" si="8"/>
        <v/>
      </c>
    </row>
    <row r="113" ht="15.75" hidden="1" customHeight="1">
      <c r="A113" s="20" t="str">
        <f>IF('簡易入力モード'!A113&lt;&gt;"",'簡易入力モード'!A113,"")</f>
        <v/>
      </c>
      <c r="B113" s="20"/>
      <c r="C113" s="21" t="str">
        <f>IF('簡易入力モード'!B113&lt;&gt;"",'簡易入力モード'!B113,"")</f>
        <v/>
      </c>
      <c r="D113" s="21" t="str">
        <f>IF('簡易入力モード'!C113&lt;&gt;"",'簡易入力モード'!C113,"")</f>
        <v/>
      </c>
      <c r="E113" s="21"/>
      <c r="F113" s="21"/>
      <c r="G113" s="21"/>
      <c r="H113" s="21"/>
      <c r="I113" s="21"/>
      <c r="J113" s="21"/>
      <c r="K113" s="21"/>
      <c r="L113" s="22"/>
      <c r="M113" s="22"/>
      <c r="N113" s="22"/>
      <c r="O113" s="22"/>
      <c r="P113" s="22"/>
      <c r="Q113" s="22"/>
      <c r="R113" s="20" t="str">
        <f>IF('簡易入力モード'!E113&lt;&gt;"",'簡易入力モード'!E113,"")</f>
        <v/>
      </c>
      <c r="S113" s="23"/>
      <c r="T113" s="21"/>
      <c r="U113" s="24">
        <f t="shared" si="1"/>
        <v>0</v>
      </c>
      <c r="V113" s="24">
        <f t="shared" si="2"/>
        <v>15</v>
      </c>
      <c r="W113" s="24" t="str">
        <f t="shared" si="3"/>
        <v>Gem</v>
      </c>
      <c r="X113" s="24">
        <f t="shared" si="9"/>
        <v>0.4</v>
      </c>
      <c r="Y113" s="24">
        <f t="shared" si="5"/>
        <v>0</v>
      </c>
      <c r="Z113" s="24">
        <f t="shared" si="6"/>
        <v>0</v>
      </c>
      <c r="AA113" s="24" t="str">
        <f t="shared" si="7"/>
        <v/>
      </c>
      <c r="AB113" s="24" t="str">
        <f t="shared" si="8"/>
        <v/>
      </c>
    </row>
    <row r="114" ht="15.75" hidden="1" customHeight="1">
      <c r="A114" s="20" t="str">
        <f>IF('簡易入力モード'!A114&lt;&gt;"",'簡易入力モード'!A114,"")</f>
        <v/>
      </c>
      <c r="B114" s="20"/>
      <c r="C114" s="21" t="str">
        <f>IF('簡易入力モード'!B114&lt;&gt;"",'簡易入力モード'!B114,"")</f>
        <v/>
      </c>
      <c r="D114" s="21" t="str">
        <f>IF('簡易入力モード'!C114&lt;&gt;"",'簡易入力モード'!C114,"")</f>
        <v/>
      </c>
      <c r="E114" s="21"/>
      <c r="F114" s="21"/>
      <c r="G114" s="21"/>
      <c r="H114" s="21"/>
      <c r="I114" s="21"/>
      <c r="J114" s="21"/>
      <c r="K114" s="21"/>
      <c r="L114" s="22"/>
      <c r="M114" s="22"/>
      <c r="N114" s="22"/>
      <c r="O114" s="22"/>
      <c r="P114" s="22"/>
      <c r="Q114" s="22"/>
      <c r="R114" s="20" t="str">
        <f>IF('簡易入力モード'!E114&lt;&gt;"",'簡易入力モード'!E114,"")</f>
        <v/>
      </c>
      <c r="S114" s="23"/>
      <c r="T114" s="21"/>
      <c r="U114" s="24">
        <f t="shared" si="1"/>
        <v>0</v>
      </c>
      <c r="V114" s="24">
        <f t="shared" si="2"/>
        <v>15</v>
      </c>
      <c r="W114" s="24" t="str">
        <f t="shared" si="3"/>
        <v>Gem</v>
      </c>
      <c r="X114" s="24">
        <f t="shared" si="9"/>
        <v>0.4</v>
      </c>
      <c r="Y114" s="24">
        <f t="shared" si="5"/>
        <v>0</v>
      </c>
      <c r="Z114" s="24">
        <f t="shared" si="6"/>
        <v>0</v>
      </c>
      <c r="AA114" s="24" t="str">
        <f t="shared" si="7"/>
        <v/>
      </c>
      <c r="AB114" s="24" t="str">
        <f t="shared" si="8"/>
        <v/>
      </c>
    </row>
    <row r="115" ht="15.75" hidden="1" customHeight="1">
      <c r="A115" s="20" t="str">
        <f>IF('簡易入力モード'!A115&lt;&gt;"",'簡易入力モード'!A115,"")</f>
        <v/>
      </c>
      <c r="B115" s="20"/>
      <c r="C115" s="21" t="str">
        <f>IF('簡易入力モード'!B115&lt;&gt;"",'簡易入力モード'!B115,"")</f>
        <v/>
      </c>
      <c r="D115" s="21" t="str">
        <f>IF('簡易入力モード'!C115&lt;&gt;"",'簡易入力モード'!C115,"")</f>
        <v/>
      </c>
      <c r="E115" s="21"/>
      <c r="F115" s="21"/>
      <c r="G115" s="21"/>
      <c r="H115" s="21"/>
      <c r="I115" s="21"/>
      <c r="J115" s="21"/>
      <c r="K115" s="21"/>
      <c r="L115" s="22"/>
      <c r="M115" s="22"/>
      <c r="N115" s="22"/>
      <c r="O115" s="22"/>
      <c r="P115" s="22"/>
      <c r="Q115" s="22"/>
      <c r="R115" s="20" t="str">
        <f>IF('簡易入力モード'!E115&lt;&gt;"",'簡易入力モード'!E115,"")</f>
        <v/>
      </c>
      <c r="S115" s="23"/>
      <c r="T115" s="21"/>
      <c r="U115" s="24">
        <f t="shared" si="1"/>
        <v>0</v>
      </c>
      <c r="V115" s="24">
        <f t="shared" si="2"/>
        <v>15</v>
      </c>
      <c r="W115" s="24" t="str">
        <f t="shared" si="3"/>
        <v>Gem</v>
      </c>
      <c r="X115" s="24">
        <f t="shared" si="9"/>
        <v>0.4</v>
      </c>
      <c r="Y115" s="24">
        <f t="shared" si="5"/>
        <v>0</v>
      </c>
      <c r="Z115" s="24">
        <f t="shared" si="6"/>
        <v>0</v>
      </c>
      <c r="AA115" s="24" t="str">
        <f t="shared" si="7"/>
        <v/>
      </c>
      <c r="AB115" s="24" t="str">
        <f t="shared" si="8"/>
        <v/>
      </c>
    </row>
    <row r="116" ht="15.75" hidden="1" customHeight="1">
      <c r="A116" s="20" t="str">
        <f>IF('簡易入力モード'!A116&lt;&gt;"",'簡易入力モード'!A116,"")</f>
        <v/>
      </c>
      <c r="B116" s="20"/>
      <c r="C116" s="21" t="str">
        <f>IF('簡易入力モード'!B116&lt;&gt;"",'簡易入力モード'!B116,"")</f>
        <v/>
      </c>
      <c r="D116" s="21" t="str">
        <f>IF('簡易入力モード'!C116&lt;&gt;"",'簡易入力モード'!C116,"")</f>
        <v/>
      </c>
      <c r="E116" s="21"/>
      <c r="F116" s="21"/>
      <c r="G116" s="21"/>
      <c r="H116" s="21"/>
      <c r="I116" s="21"/>
      <c r="J116" s="21"/>
      <c r="K116" s="21"/>
      <c r="L116" s="22"/>
      <c r="M116" s="22"/>
      <c r="N116" s="22"/>
      <c r="O116" s="22"/>
      <c r="P116" s="22"/>
      <c r="Q116" s="22"/>
      <c r="R116" s="20" t="str">
        <f>IF('簡易入力モード'!E116&lt;&gt;"",'簡易入力モード'!E116,"")</f>
        <v/>
      </c>
      <c r="S116" s="23"/>
      <c r="T116" s="21"/>
      <c r="U116" s="24">
        <f t="shared" si="1"/>
        <v>0</v>
      </c>
      <c r="V116" s="24">
        <f t="shared" si="2"/>
        <v>15</v>
      </c>
      <c r="W116" s="24" t="str">
        <f t="shared" si="3"/>
        <v>Gem</v>
      </c>
      <c r="X116" s="24">
        <f t="shared" si="9"/>
        <v>0.4</v>
      </c>
      <c r="Y116" s="24">
        <f t="shared" si="5"/>
        <v>0</v>
      </c>
      <c r="Z116" s="24">
        <f t="shared" si="6"/>
        <v>0</v>
      </c>
      <c r="AA116" s="24" t="str">
        <f t="shared" si="7"/>
        <v/>
      </c>
      <c r="AB116" s="24" t="str">
        <f t="shared" si="8"/>
        <v/>
      </c>
    </row>
    <row r="117" ht="15.75" hidden="1" customHeight="1">
      <c r="A117" s="20" t="str">
        <f>IF('簡易入力モード'!A117&lt;&gt;"",'簡易入力モード'!A117,"")</f>
        <v/>
      </c>
      <c r="B117" s="20"/>
      <c r="C117" s="21" t="str">
        <f>IF('簡易入力モード'!B117&lt;&gt;"",'簡易入力モード'!B117,"")</f>
        <v/>
      </c>
      <c r="D117" s="21" t="str">
        <f>IF('簡易入力モード'!C117&lt;&gt;"",'簡易入力モード'!C117,"")</f>
        <v/>
      </c>
      <c r="E117" s="21"/>
      <c r="F117" s="21"/>
      <c r="G117" s="21"/>
      <c r="H117" s="21"/>
      <c r="I117" s="21"/>
      <c r="J117" s="21"/>
      <c r="K117" s="21"/>
      <c r="L117" s="22"/>
      <c r="M117" s="22"/>
      <c r="N117" s="22"/>
      <c r="O117" s="22"/>
      <c r="P117" s="22"/>
      <c r="Q117" s="22"/>
      <c r="R117" s="20" t="str">
        <f>IF('簡易入力モード'!E117&lt;&gt;"",'簡易入力モード'!E117,"")</f>
        <v/>
      </c>
      <c r="S117" s="23"/>
      <c r="T117" s="21"/>
      <c r="U117" s="24">
        <f t="shared" si="1"/>
        <v>0</v>
      </c>
      <c r="V117" s="24">
        <f t="shared" si="2"/>
        <v>15</v>
      </c>
      <c r="W117" s="24" t="str">
        <f t="shared" si="3"/>
        <v>Gem</v>
      </c>
      <c r="X117" s="24">
        <f t="shared" si="9"/>
        <v>0.4</v>
      </c>
      <c r="Y117" s="24">
        <f t="shared" si="5"/>
        <v>0</v>
      </c>
      <c r="Z117" s="24">
        <f t="shared" si="6"/>
        <v>0</v>
      </c>
      <c r="AA117" s="24" t="str">
        <f t="shared" si="7"/>
        <v/>
      </c>
      <c r="AB117" s="24" t="str">
        <f t="shared" si="8"/>
        <v/>
      </c>
    </row>
    <row r="118" ht="15.75" hidden="1" customHeight="1">
      <c r="A118" s="20" t="str">
        <f>IF('簡易入力モード'!A118&lt;&gt;"",'簡易入力モード'!A118,"")</f>
        <v/>
      </c>
      <c r="B118" s="20"/>
      <c r="C118" s="21" t="str">
        <f>IF('簡易入力モード'!B118&lt;&gt;"",'簡易入力モード'!B118,"")</f>
        <v/>
      </c>
      <c r="D118" s="21" t="str">
        <f>IF('簡易入力モード'!C118&lt;&gt;"",'簡易入力モード'!C118,"")</f>
        <v/>
      </c>
      <c r="E118" s="21"/>
      <c r="F118" s="21"/>
      <c r="G118" s="21"/>
      <c r="H118" s="21"/>
      <c r="I118" s="21"/>
      <c r="J118" s="21"/>
      <c r="K118" s="21"/>
      <c r="L118" s="22"/>
      <c r="M118" s="22"/>
      <c r="N118" s="22"/>
      <c r="O118" s="22"/>
      <c r="P118" s="22"/>
      <c r="Q118" s="22"/>
      <c r="R118" s="20" t="str">
        <f>IF('簡易入力モード'!E118&lt;&gt;"",'簡易入力モード'!E118,"")</f>
        <v/>
      </c>
      <c r="S118" s="23"/>
      <c r="T118" s="21"/>
      <c r="U118" s="24">
        <f t="shared" si="1"/>
        <v>0</v>
      </c>
      <c r="V118" s="24">
        <f t="shared" si="2"/>
        <v>15</v>
      </c>
      <c r="W118" s="24" t="str">
        <f t="shared" si="3"/>
        <v>Gem</v>
      </c>
      <c r="X118" s="24">
        <f t="shared" si="9"/>
        <v>0.4</v>
      </c>
      <c r="Y118" s="24">
        <f t="shared" si="5"/>
        <v>0</v>
      </c>
      <c r="Z118" s="24">
        <f t="shared" si="6"/>
        <v>0</v>
      </c>
      <c r="AA118" s="24" t="str">
        <f t="shared" si="7"/>
        <v/>
      </c>
      <c r="AB118" s="24" t="str">
        <f t="shared" si="8"/>
        <v/>
      </c>
    </row>
    <row r="119" ht="15.75" hidden="1" customHeight="1">
      <c r="A119" s="20" t="str">
        <f>IF('簡易入力モード'!A119&lt;&gt;"",'簡易入力モード'!A119,"")</f>
        <v/>
      </c>
      <c r="B119" s="20"/>
      <c r="C119" s="21" t="str">
        <f>IF('簡易入力モード'!B119&lt;&gt;"",'簡易入力モード'!B119,"")</f>
        <v/>
      </c>
      <c r="D119" s="21" t="str">
        <f>IF('簡易入力モード'!C119&lt;&gt;"",'簡易入力モード'!C119,"")</f>
        <v/>
      </c>
      <c r="E119" s="21"/>
      <c r="F119" s="21"/>
      <c r="G119" s="21"/>
      <c r="H119" s="21"/>
      <c r="I119" s="21"/>
      <c r="J119" s="21"/>
      <c r="K119" s="21"/>
      <c r="L119" s="22"/>
      <c r="M119" s="22"/>
      <c r="N119" s="22"/>
      <c r="O119" s="22"/>
      <c r="P119" s="22"/>
      <c r="Q119" s="22"/>
      <c r="R119" s="20" t="str">
        <f>IF('簡易入力モード'!E119&lt;&gt;"",'簡易入力モード'!E119,"")</f>
        <v/>
      </c>
      <c r="S119" s="23"/>
      <c r="T119" s="21"/>
      <c r="U119" s="24">
        <f t="shared" si="1"/>
        <v>0</v>
      </c>
      <c r="V119" s="24">
        <f t="shared" si="2"/>
        <v>15</v>
      </c>
      <c r="W119" s="24" t="str">
        <f t="shared" si="3"/>
        <v>Gem</v>
      </c>
      <c r="X119" s="24">
        <f t="shared" si="9"/>
        <v>0.4</v>
      </c>
      <c r="Y119" s="24">
        <f t="shared" si="5"/>
        <v>0</v>
      </c>
      <c r="Z119" s="24">
        <f t="shared" si="6"/>
        <v>0</v>
      </c>
      <c r="AA119" s="24" t="str">
        <f t="shared" si="7"/>
        <v/>
      </c>
      <c r="AB119" s="24" t="str">
        <f t="shared" si="8"/>
        <v/>
      </c>
    </row>
    <row r="120" ht="15.75" hidden="1" customHeight="1">
      <c r="A120" s="20" t="str">
        <f>IF('簡易入力モード'!A120&lt;&gt;"",'簡易入力モード'!A120,"")</f>
        <v/>
      </c>
      <c r="B120" s="20"/>
      <c r="C120" s="21" t="str">
        <f>IF('簡易入力モード'!B120&lt;&gt;"",'簡易入力モード'!B120,"")</f>
        <v/>
      </c>
      <c r="D120" s="21" t="str">
        <f>IF('簡易入力モード'!C120&lt;&gt;"",'簡易入力モード'!C120,"")</f>
        <v/>
      </c>
      <c r="E120" s="21"/>
      <c r="F120" s="21"/>
      <c r="G120" s="21"/>
      <c r="H120" s="21"/>
      <c r="I120" s="21"/>
      <c r="J120" s="21"/>
      <c r="K120" s="21"/>
      <c r="L120" s="22"/>
      <c r="M120" s="22"/>
      <c r="N120" s="22"/>
      <c r="O120" s="22"/>
      <c r="P120" s="22"/>
      <c r="Q120" s="22"/>
      <c r="R120" s="20" t="str">
        <f>IF('簡易入力モード'!E120&lt;&gt;"",'簡易入力モード'!E120,"")</f>
        <v/>
      </c>
      <c r="S120" s="23"/>
      <c r="T120" s="21"/>
      <c r="U120" s="24">
        <f t="shared" si="1"/>
        <v>0</v>
      </c>
      <c r="V120" s="24">
        <f t="shared" si="2"/>
        <v>15</v>
      </c>
      <c r="W120" s="24" t="str">
        <f t="shared" si="3"/>
        <v>Gem</v>
      </c>
      <c r="X120" s="24">
        <f t="shared" si="9"/>
        <v>0.4</v>
      </c>
      <c r="Y120" s="24">
        <f t="shared" si="5"/>
        <v>0</v>
      </c>
      <c r="Z120" s="24">
        <f t="shared" si="6"/>
        <v>0</v>
      </c>
      <c r="AA120" s="24" t="str">
        <f t="shared" si="7"/>
        <v/>
      </c>
      <c r="AB120" s="24" t="str">
        <f t="shared" si="8"/>
        <v/>
      </c>
    </row>
    <row r="121" ht="15.75" hidden="1" customHeight="1">
      <c r="A121" s="20" t="str">
        <f>IF('簡易入力モード'!A121&lt;&gt;"",'簡易入力モード'!A121,"")</f>
        <v/>
      </c>
      <c r="B121" s="20"/>
      <c r="C121" s="21" t="str">
        <f>IF('簡易入力モード'!B121&lt;&gt;"",'簡易入力モード'!B121,"")</f>
        <v/>
      </c>
      <c r="D121" s="21" t="str">
        <f>IF('簡易入力モード'!C121&lt;&gt;"",'簡易入力モード'!C121,"")</f>
        <v/>
      </c>
      <c r="E121" s="21"/>
      <c r="F121" s="21"/>
      <c r="G121" s="21"/>
      <c r="H121" s="21"/>
      <c r="I121" s="21"/>
      <c r="J121" s="21"/>
      <c r="K121" s="21"/>
      <c r="L121" s="22"/>
      <c r="M121" s="22"/>
      <c r="N121" s="22"/>
      <c r="O121" s="22"/>
      <c r="P121" s="22"/>
      <c r="Q121" s="22"/>
      <c r="R121" s="20" t="str">
        <f>IF('簡易入力モード'!E121&lt;&gt;"",'簡易入力モード'!E121,"")</f>
        <v/>
      </c>
      <c r="S121" s="23"/>
      <c r="T121" s="21"/>
      <c r="U121" s="24">
        <f t="shared" si="1"/>
        <v>0</v>
      </c>
      <c r="V121" s="24">
        <f t="shared" si="2"/>
        <v>15</v>
      </c>
      <c r="W121" s="24" t="str">
        <f t="shared" si="3"/>
        <v>Gem</v>
      </c>
      <c r="X121" s="24">
        <f t="shared" si="9"/>
        <v>0.4</v>
      </c>
      <c r="Y121" s="24">
        <f t="shared" si="5"/>
        <v>0</v>
      </c>
      <c r="Z121" s="24">
        <f t="shared" si="6"/>
        <v>0</v>
      </c>
      <c r="AA121" s="24" t="str">
        <f t="shared" si="7"/>
        <v/>
      </c>
      <c r="AB121" s="24" t="str">
        <f t="shared" si="8"/>
        <v/>
      </c>
    </row>
    <row r="122" ht="15.75" hidden="1" customHeight="1">
      <c r="A122" s="20" t="str">
        <f>IF('簡易入力モード'!A122&lt;&gt;"",'簡易入力モード'!A122,"")</f>
        <v/>
      </c>
      <c r="B122" s="20"/>
      <c r="C122" s="21" t="str">
        <f>IF('簡易入力モード'!B122&lt;&gt;"",'簡易入力モード'!B122,"")</f>
        <v/>
      </c>
      <c r="D122" s="21" t="str">
        <f>IF('簡易入力モード'!C122&lt;&gt;"",'簡易入力モード'!C122,"")</f>
        <v/>
      </c>
      <c r="E122" s="21"/>
      <c r="F122" s="21"/>
      <c r="G122" s="21"/>
      <c r="H122" s="21"/>
      <c r="I122" s="21"/>
      <c r="J122" s="21"/>
      <c r="K122" s="21"/>
      <c r="L122" s="22"/>
      <c r="M122" s="22"/>
      <c r="N122" s="22"/>
      <c r="O122" s="22"/>
      <c r="P122" s="22"/>
      <c r="Q122" s="22"/>
      <c r="R122" s="20" t="str">
        <f>IF('簡易入力モード'!E122&lt;&gt;"",'簡易入力モード'!E122,"")</f>
        <v/>
      </c>
      <c r="S122" s="23"/>
      <c r="T122" s="21"/>
      <c r="U122" s="24">
        <f t="shared" si="1"/>
        <v>0</v>
      </c>
      <c r="V122" s="24">
        <f t="shared" si="2"/>
        <v>15</v>
      </c>
      <c r="W122" s="24" t="str">
        <f t="shared" si="3"/>
        <v>Gem</v>
      </c>
      <c r="X122" s="24">
        <f t="shared" si="9"/>
        <v>0.4</v>
      </c>
      <c r="Y122" s="24">
        <f t="shared" si="5"/>
        <v>0</v>
      </c>
      <c r="Z122" s="24">
        <f t="shared" si="6"/>
        <v>0</v>
      </c>
      <c r="AA122" s="24" t="str">
        <f t="shared" si="7"/>
        <v/>
      </c>
      <c r="AB122" s="24" t="str">
        <f t="shared" si="8"/>
        <v/>
      </c>
    </row>
    <row r="123" ht="15.75" hidden="1" customHeight="1">
      <c r="A123" s="20" t="str">
        <f>IF('簡易入力モード'!A123&lt;&gt;"",'簡易入力モード'!A123,"")</f>
        <v/>
      </c>
      <c r="B123" s="20"/>
      <c r="C123" s="21" t="str">
        <f>IF('簡易入力モード'!B123&lt;&gt;"",'簡易入力モード'!B123,"")</f>
        <v/>
      </c>
      <c r="D123" s="21" t="str">
        <f>IF('簡易入力モード'!C123&lt;&gt;"",'簡易入力モード'!C123,"")</f>
        <v/>
      </c>
      <c r="E123" s="21"/>
      <c r="F123" s="21"/>
      <c r="G123" s="21"/>
      <c r="H123" s="21"/>
      <c r="I123" s="21"/>
      <c r="J123" s="21"/>
      <c r="K123" s="21"/>
      <c r="L123" s="22"/>
      <c r="M123" s="22"/>
      <c r="N123" s="22"/>
      <c r="O123" s="22"/>
      <c r="P123" s="22"/>
      <c r="Q123" s="22"/>
      <c r="R123" s="20" t="str">
        <f>IF('簡易入力モード'!E123&lt;&gt;"",'簡易入力モード'!E123,"")</f>
        <v/>
      </c>
      <c r="S123" s="23"/>
      <c r="T123" s="21"/>
      <c r="U123" s="24">
        <f t="shared" si="1"/>
        <v>0</v>
      </c>
      <c r="V123" s="24">
        <f t="shared" si="2"/>
        <v>15</v>
      </c>
      <c r="W123" s="24" t="str">
        <f t="shared" si="3"/>
        <v>Gem</v>
      </c>
      <c r="X123" s="24">
        <f t="shared" si="9"/>
        <v>0.4</v>
      </c>
      <c r="Y123" s="24">
        <f t="shared" si="5"/>
        <v>0</v>
      </c>
      <c r="Z123" s="24">
        <f t="shared" si="6"/>
        <v>0</v>
      </c>
      <c r="AA123" s="24" t="str">
        <f t="shared" si="7"/>
        <v/>
      </c>
      <c r="AB123" s="24" t="str">
        <f t="shared" si="8"/>
        <v/>
      </c>
    </row>
    <row r="124" ht="15.75" hidden="1" customHeight="1">
      <c r="A124" s="20" t="str">
        <f>IF('簡易入力モード'!A124&lt;&gt;"",'簡易入力モード'!A124,"")</f>
        <v/>
      </c>
      <c r="B124" s="20"/>
      <c r="C124" s="21" t="str">
        <f>IF('簡易入力モード'!B124&lt;&gt;"",'簡易入力モード'!B124,"")</f>
        <v/>
      </c>
      <c r="D124" s="21" t="str">
        <f>IF('簡易入力モード'!C124&lt;&gt;"",'簡易入力モード'!C124,"")</f>
        <v/>
      </c>
      <c r="E124" s="21"/>
      <c r="F124" s="21"/>
      <c r="G124" s="21"/>
      <c r="H124" s="21"/>
      <c r="I124" s="21"/>
      <c r="J124" s="21"/>
      <c r="K124" s="21"/>
      <c r="L124" s="22"/>
      <c r="M124" s="22"/>
      <c r="N124" s="22"/>
      <c r="O124" s="22"/>
      <c r="P124" s="22"/>
      <c r="Q124" s="22"/>
      <c r="R124" s="20" t="str">
        <f>IF('簡易入力モード'!E124&lt;&gt;"",'簡易入力モード'!E124,"")</f>
        <v/>
      </c>
      <c r="S124" s="23"/>
      <c r="T124" s="21"/>
      <c r="U124" s="24">
        <f t="shared" si="1"/>
        <v>0</v>
      </c>
      <c r="V124" s="24">
        <f t="shared" si="2"/>
        <v>15</v>
      </c>
      <c r="W124" s="24" t="str">
        <f t="shared" si="3"/>
        <v>Gem</v>
      </c>
      <c r="X124" s="24">
        <f t="shared" si="9"/>
        <v>0.4</v>
      </c>
      <c r="Y124" s="24">
        <f t="shared" si="5"/>
        <v>0</v>
      </c>
      <c r="Z124" s="24">
        <f t="shared" si="6"/>
        <v>0</v>
      </c>
      <c r="AA124" s="24" t="str">
        <f t="shared" si="7"/>
        <v/>
      </c>
      <c r="AB124" s="24" t="str">
        <f t="shared" si="8"/>
        <v/>
      </c>
    </row>
    <row r="125" ht="15.75" hidden="1" customHeight="1">
      <c r="A125" s="20" t="str">
        <f>IF('簡易入力モード'!A125&lt;&gt;"",'簡易入力モード'!A125,"")</f>
        <v/>
      </c>
      <c r="B125" s="20"/>
      <c r="C125" s="21" t="str">
        <f>IF('簡易入力モード'!B125&lt;&gt;"",'簡易入力モード'!B125,"")</f>
        <v/>
      </c>
      <c r="D125" s="21" t="str">
        <f>IF('簡易入力モード'!C125&lt;&gt;"",'簡易入力モード'!C125,"")</f>
        <v/>
      </c>
      <c r="E125" s="21"/>
      <c r="F125" s="21"/>
      <c r="G125" s="21"/>
      <c r="H125" s="21"/>
      <c r="I125" s="21"/>
      <c r="J125" s="21"/>
      <c r="K125" s="21"/>
      <c r="L125" s="22"/>
      <c r="M125" s="22"/>
      <c r="N125" s="22"/>
      <c r="O125" s="22"/>
      <c r="P125" s="22"/>
      <c r="Q125" s="22"/>
      <c r="R125" s="20" t="str">
        <f>IF('簡易入力モード'!E125&lt;&gt;"",'簡易入力モード'!E125,"")</f>
        <v/>
      </c>
      <c r="S125" s="23"/>
      <c r="T125" s="21"/>
      <c r="U125" s="24">
        <f t="shared" si="1"/>
        <v>0</v>
      </c>
      <c r="V125" s="24">
        <f t="shared" si="2"/>
        <v>15</v>
      </c>
      <c r="W125" s="24" t="str">
        <f t="shared" si="3"/>
        <v>Gem</v>
      </c>
      <c r="X125" s="24">
        <f t="shared" si="9"/>
        <v>0.4</v>
      </c>
      <c r="Y125" s="24">
        <f t="shared" si="5"/>
        <v>0</v>
      </c>
      <c r="Z125" s="24">
        <f t="shared" si="6"/>
        <v>0</v>
      </c>
      <c r="AA125" s="24" t="str">
        <f t="shared" si="7"/>
        <v/>
      </c>
      <c r="AB125" s="24" t="str">
        <f t="shared" si="8"/>
        <v/>
      </c>
    </row>
    <row r="126" ht="15.75" hidden="1" customHeight="1">
      <c r="A126" s="20" t="str">
        <f>IF('簡易入力モード'!A126&lt;&gt;"",'簡易入力モード'!A126,"")</f>
        <v/>
      </c>
      <c r="B126" s="20"/>
      <c r="C126" s="21" t="str">
        <f>IF('簡易入力モード'!B126&lt;&gt;"",'簡易入力モード'!B126,"")</f>
        <v/>
      </c>
      <c r="D126" s="21" t="str">
        <f>IF('簡易入力モード'!C126&lt;&gt;"",'簡易入力モード'!C126,"")</f>
        <v/>
      </c>
      <c r="E126" s="21"/>
      <c r="F126" s="21"/>
      <c r="G126" s="21"/>
      <c r="H126" s="21"/>
      <c r="I126" s="21"/>
      <c r="J126" s="21"/>
      <c r="K126" s="21"/>
      <c r="L126" s="22"/>
      <c r="M126" s="22"/>
      <c r="N126" s="22"/>
      <c r="O126" s="22"/>
      <c r="P126" s="22"/>
      <c r="Q126" s="22"/>
      <c r="R126" s="20" t="str">
        <f>IF('簡易入力モード'!E126&lt;&gt;"",'簡易入力モード'!E126,"")</f>
        <v/>
      </c>
      <c r="S126" s="23"/>
      <c r="T126" s="21"/>
      <c r="U126" s="24">
        <f t="shared" si="1"/>
        <v>0</v>
      </c>
      <c r="V126" s="24">
        <f t="shared" si="2"/>
        <v>15</v>
      </c>
      <c r="W126" s="24" t="str">
        <f t="shared" si="3"/>
        <v>Gem</v>
      </c>
      <c r="X126" s="24">
        <f t="shared" si="9"/>
        <v>0.4</v>
      </c>
      <c r="Y126" s="24">
        <f t="shared" si="5"/>
        <v>0</v>
      </c>
      <c r="Z126" s="24">
        <f t="shared" si="6"/>
        <v>0</v>
      </c>
      <c r="AA126" s="24" t="str">
        <f t="shared" si="7"/>
        <v/>
      </c>
      <c r="AB126" s="24" t="str">
        <f t="shared" si="8"/>
        <v/>
      </c>
    </row>
    <row r="127" ht="15.75" hidden="1" customHeight="1">
      <c r="A127" s="20" t="str">
        <f>IF('簡易入力モード'!A127&lt;&gt;"",'簡易入力モード'!A127,"")</f>
        <v/>
      </c>
      <c r="B127" s="20"/>
      <c r="C127" s="21" t="str">
        <f>IF('簡易入力モード'!B127&lt;&gt;"",'簡易入力モード'!B127,"")</f>
        <v/>
      </c>
      <c r="D127" s="21" t="str">
        <f>IF('簡易入力モード'!C127&lt;&gt;"",'簡易入力モード'!C127,"")</f>
        <v/>
      </c>
      <c r="E127" s="21"/>
      <c r="F127" s="21"/>
      <c r="G127" s="21"/>
      <c r="H127" s="21"/>
      <c r="I127" s="21"/>
      <c r="J127" s="21"/>
      <c r="K127" s="21"/>
      <c r="L127" s="22"/>
      <c r="M127" s="22"/>
      <c r="N127" s="22"/>
      <c r="O127" s="22"/>
      <c r="P127" s="22"/>
      <c r="Q127" s="22"/>
      <c r="R127" s="20" t="str">
        <f>IF('簡易入力モード'!E127&lt;&gt;"",'簡易入力モード'!E127,"")</f>
        <v/>
      </c>
      <c r="S127" s="23"/>
      <c r="T127" s="21"/>
      <c r="U127" s="24">
        <f t="shared" si="1"/>
        <v>0</v>
      </c>
      <c r="V127" s="24">
        <f t="shared" si="2"/>
        <v>15</v>
      </c>
      <c r="W127" s="24" t="str">
        <f t="shared" si="3"/>
        <v>Gem</v>
      </c>
      <c r="X127" s="24">
        <f t="shared" si="9"/>
        <v>0.4</v>
      </c>
      <c r="Y127" s="24">
        <f t="shared" si="5"/>
        <v>0</v>
      </c>
      <c r="Z127" s="24">
        <f t="shared" si="6"/>
        <v>0</v>
      </c>
      <c r="AA127" s="24" t="str">
        <f t="shared" si="7"/>
        <v/>
      </c>
      <c r="AB127" s="24" t="str">
        <f t="shared" si="8"/>
        <v/>
      </c>
    </row>
    <row r="128" ht="15.75" hidden="1" customHeight="1">
      <c r="A128" s="20" t="str">
        <f>IF('簡易入力モード'!A128&lt;&gt;"",'簡易入力モード'!A128,"")</f>
        <v/>
      </c>
      <c r="B128" s="20"/>
      <c r="C128" s="21" t="str">
        <f>IF('簡易入力モード'!B128&lt;&gt;"",'簡易入力モード'!B128,"")</f>
        <v/>
      </c>
      <c r="D128" s="21" t="str">
        <f>IF('簡易入力モード'!C128&lt;&gt;"",'簡易入力モード'!C128,"")</f>
        <v/>
      </c>
      <c r="E128" s="21"/>
      <c r="F128" s="21"/>
      <c r="G128" s="21"/>
      <c r="H128" s="21"/>
      <c r="I128" s="21"/>
      <c r="J128" s="21"/>
      <c r="K128" s="21"/>
      <c r="L128" s="22"/>
      <c r="M128" s="22"/>
      <c r="N128" s="22"/>
      <c r="O128" s="22"/>
      <c r="P128" s="22"/>
      <c r="Q128" s="22"/>
      <c r="R128" s="20" t="str">
        <f>IF('簡易入力モード'!E128&lt;&gt;"",'簡易入力モード'!E128,"")</f>
        <v/>
      </c>
      <c r="S128" s="23"/>
      <c r="T128" s="21"/>
      <c r="U128" s="24">
        <f t="shared" si="1"/>
        <v>0</v>
      </c>
      <c r="V128" s="24">
        <f t="shared" si="2"/>
        <v>15</v>
      </c>
      <c r="W128" s="24" t="str">
        <f t="shared" si="3"/>
        <v>Gem</v>
      </c>
      <c r="X128" s="24">
        <f t="shared" si="9"/>
        <v>0.4</v>
      </c>
      <c r="Y128" s="24">
        <f t="shared" si="5"/>
        <v>0</v>
      </c>
      <c r="Z128" s="24">
        <f t="shared" si="6"/>
        <v>0</v>
      </c>
      <c r="AA128" s="24" t="str">
        <f t="shared" si="7"/>
        <v/>
      </c>
      <c r="AB128" s="24" t="str">
        <f t="shared" si="8"/>
        <v/>
      </c>
    </row>
    <row r="129" ht="15.75" hidden="1" customHeight="1">
      <c r="A129" s="20" t="str">
        <f>IF('簡易入力モード'!A129&lt;&gt;"",'簡易入力モード'!A129,"")</f>
        <v/>
      </c>
      <c r="B129" s="20"/>
      <c r="C129" s="21" t="str">
        <f>IF('簡易入力モード'!B129&lt;&gt;"",'簡易入力モード'!B129,"")</f>
        <v/>
      </c>
      <c r="D129" s="21" t="str">
        <f>IF('簡易入力モード'!C129&lt;&gt;"",'簡易入力モード'!C129,"")</f>
        <v/>
      </c>
      <c r="E129" s="21"/>
      <c r="F129" s="21"/>
      <c r="G129" s="21"/>
      <c r="H129" s="21"/>
      <c r="I129" s="21"/>
      <c r="J129" s="21"/>
      <c r="K129" s="21"/>
      <c r="L129" s="22"/>
      <c r="M129" s="22"/>
      <c r="N129" s="22"/>
      <c r="O129" s="22"/>
      <c r="P129" s="22"/>
      <c r="Q129" s="22"/>
      <c r="R129" s="20" t="str">
        <f>IF('簡易入力モード'!E129&lt;&gt;"",'簡易入力モード'!E129,"")</f>
        <v/>
      </c>
      <c r="S129" s="23"/>
      <c r="T129" s="21"/>
      <c r="U129" s="24">
        <f t="shared" si="1"/>
        <v>0</v>
      </c>
      <c r="V129" s="24">
        <f t="shared" si="2"/>
        <v>15</v>
      </c>
      <c r="W129" s="24" t="str">
        <f t="shared" si="3"/>
        <v>Gem</v>
      </c>
      <c r="X129" s="24">
        <f t="shared" si="9"/>
        <v>0.4</v>
      </c>
      <c r="Y129" s="24">
        <f t="shared" si="5"/>
        <v>0</v>
      </c>
      <c r="Z129" s="24">
        <f t="shared" si="6"/>
        <v>0</v>
      </c>
      <c r="AA129" s="24" t="str">
        <f t="shared" si="7"/>
        <v/>
      </c>
      <c r="AB129" s="24" t="str">
        <f t="shared" si="8"/>
        <v/>
      </c>
    </row>
    <row r="130" ht="15.75" hidden="1" customHeight="1">
      <c r="A130" s="20" t="str">
        <f>IF('簡易入力モード'!A130&lt;&gt;"",'簡易入力モード'!A130,"")</f>
        <v/>
      </c>
      <c r="B130" s="20"/>
      <c r="C130" s="21" t="str">
        <f>IF('簡易入力モード'!B130&lt;&gt;"",'簡易入力モード'!B130,"")</f>
        <v/>
      </c>
      <c r="D130" s="21" t="str">
        <f>IF('簡易入力モード'!C130&lt;&gt;"",'簡易入力モード'!C130,"")</f>
        <v/>
      </c>
      <c r="E130" s="21"/>
      <c r="F130" s="21"/>
      <c r="G130" s="21"/>
      <c r="H130" s="21"/>
      <c r="I130" s="21"/>
      <c r="J130" s="21"/>
      <c r="K130" s="21"/>
      <c r="L130" s="22"/>
      <c r="M130" s="22"/>
      <c r="N130" s="22"/>
      <c r="O130" s="22"/>
      <c r="P130" s="22"/>
      <c r="Q130" s="22"/>
      <c r="R130" s="20" t="str">
        <f>IF('簡易入力モード'!E130&lt;&gt;"",'簡易入力モード'!E130,"")</f>
        <v/>
      </c>
      <c r="S130" s="23"/>
      <c r="T130" s="21"/>
      <c r="U130" s="24">
        <f t="shared" si="1"/>
        <v>0</v>
      </c>
      <c r="V130" s="24">
        <f t="shared" si="2"/>
        <v>15</v>
      </c>
      <c r="W130" s="24" t="str">
        <f t="shared" si="3"/>
        <v>Gem</v>
      </c>
      <c r="X130" s="24">
        <f t="shared" si="9"/>
        <v>0.4</v>
      </c>
      <c r="Y130" s="24">
        <f t="shared" si="5"/>
        <v>0</v>
      </c>
      <c r="Z130" s="24">
        <f t="shared" si="6"/>
        <v>0</v>
      </c>
      <c r="AA130" s="24" t="str">
        <f t="shared" si="7"/>
        <v/>
      </c>
      <c r="AB130" s="24" t="str">
        <f t="shared" si="8"/>
        <v/>
      </c>
    </row>
    <row r="131" ht="15.75" hidden="1" customHeight="1">
      <c r="A131" s="20" t="str">
        <f>IF('簡易入力モード'!A131&lt;&gt;"",'簡易入力モード'!A131,"")</f>
        <v/>
      </c>
      <c r="B131" s="20"/>
      <c r="C131" s="21" t="str">
        <f>IF('簡易入力モード'!B131&lt;&gt;"",'簡易入力モード'!B131,"")</f>
        <v/>
      </c>
      <c r="D131" s="21" t="str">
        <f>IF('簡易入力モード'!C131&lt;&gt;"",'簡易入力モード'!C131,"")</f>
        <v/>
      </c>
      <c r="E131" s="21"/>
      <c r="F131" s="21"/>
      <c r="G131" s="21"/>
      <c r="H131" s="21"/>
      <c r="I131" s="21"/>
      <c r="J131" s="21"/>
      <c r="K131" s="21"/>
      <c r="L131" s="22"/>
      <c r="M131" s="22"/>
      <c r="N131" s="22"/>
      <c r="O131" s="22"/>
      <c r="P131" s="22"/>
      <c r="Q131" s="22"/>
      <c r="R131" s="20" t="str">
        <f>IF('簡易入力モード'!E131&lt;&gt;"",'簡易入力モード'!E131,"")</f>
        <v/>
      </c>
      <c r="S131" s="23"/>
      <c r="T131" s="21"/>
      <c r="U131" s="24">
        <f t="shared" si="1"/>
        <v>0</v>
      </c>
      <c r="V131" s="24">
        <f t="shared" si="2"/>
        <v>15</v>
      </c>
      <c r="W131" s="24" t="str">
        <f t="shared" si="3"/>
        <v>Gem</v>
      </c>
      <c r="X131" s="24">
        <f t="shared" si="9"/>
        <v>0.4</v>
      </c>
      <c r="Y131" s="24">
        <f t="shared" si="5"/>
        <v>0</v>
      </c>
      <c r="Z131" s="24">
        <f t="shared" si="6"/>
        <v>0</v>
      </c>
      <c r="AA131" s="24" t="str">
        <f t="shared" si="7"/>
        <v/>
      </c>
      <c r="AB131" s="24" t="str">
        <f t="shared" si="8"/>
        <v/>
      </c>
    </row>
    <row r="132" ht="15.75" hidden="1" customHeight="1">
      <c r="A132" s="20" t="str">
        <f>IF('簡易入力モード'!A132&lt;&gt;"",'簡易入力モード'!A132,"")</f>
        <v/>
      </c>
      <c r="B132" s="20"/>
      <c r="C132" s="21" t="str">
        <f>IF('簡易入力モード'!B132&lt;&gt;"",'簡易入力モード'!B132,"")</f>
        <v/>
      </c>
      <c r="D132" s="21" t="str">
        <f>IF('簡易入力モード'!C132&lt;&gt;"",'簡易入力モード'!C132,"")</f>
        <v/>
      </c>
      <c r="E132" s="21"/>
      <c r="F132" s="21"/>
      <c r="G132" s="21"/>
      <c r="H132" s="21"/>
      <c r="I132" s="21"/>
      <c r="J132" s="21"/>
      <c r="K132" s="21"/>
      <c r="L132" s="22"/>
      <c r="M132" s="22"/>
      <c r="N132" s="22"/>
      <c r="O132" s="22"/>
      <c r="P132" s="22"/>
      <c r="Q132" s="22"/>
      <c r="R132" s="20" t="str">
        <f>IF('簡易入力モード'!E132&lt;&gt;"",'簡易入力モード'!E132,"")</f>
        <v/>
      </c>
      <c r="S132" s="23"/>
      <c r="T132" s="21"/>
      <c r="U132" s="24">
        <f t="shared" si="1"/>
        <v>0</v>
      </c>
      <c r="V132" s="24">
        <f t="shared" si="2"/>
        <v>15</v>
      </c>
      <c r="W132" s="24" t="str">
        <f t="shared" si="3"/>
        <v>Gem</v>
      </c>
      <c r="X132" s="24">
        <f t="shared" si="9"/>
        <v>0.4</v>
      </c>
      <c r="Y132" s="24">
        <f t="shared" si="5"/>
        <v>0</v>
      </c>
      <c r="Z132" s="24">
        <f t="shared" si="6"/>
        <v>0</v>
      </c>
      <c r="AA132" s="24" t="str">
        <f t="shared" si="7"/>
        <v/>
      </c>
      <c r="AB132" s="24" t="str">
        <f t="shared" si="8"/>
        <v/>
      </c>
    </row>
    <row r="133" ht="15.75" hidden="1" customHeight="1">
      <c r="A133" s="20" t="str">
        <f>IF('簡易入力モード'!A133&lt;&gt;"",'簡易入力モード'!A133,"")</f>
        <v/>
      </c>
      <c r="B133" s="20"/>
      <c r="C133" s="21" t="str">
        <f>IF('簡易入力モード'!B133&lt;&gt;"",'簡易入力モード'!B133,"")</f>
        <v/>
      </c>
      <c r="D133" s="21" t="str">
        <f>IF('簡易入力モード'!C133&lt;&gt;"",'簡易入力モード'!C133,"")</f>
        <v/>
      </c>
      <c r="E133" s="21"/>
      <c r="F133" s="21"/>
      <c r="G133" s="21"/>
      <c r="H133" s="21"/>
      <c r="I133" s="21"/>
      <c r="J133" s="21"/>
      <c r="K133" s="21"/>
      <c r="L133" s="22"/>
      <c r="M133" s="22"/>
      <c r="N133" s="22"/>
      <c r="O133" s="22"/>
      <c r="P133" s="22"/>
      <c r="Q133" s="22"/>
      <c r="R133" s="20" t="str">
        <f>IF('簡易入力モード'!E133&lt;&gt;"",'簡易入力モード'!E133,"")</f>
        <v/>
      </c>
      <c r="S133" s="23"/>
      <c r="T133" s="21"/>
      <c r="U133" s="24">
        <f t="shared" si="1"/>
        <v>0</v>
      </c>
      <c r="V133" s="24">
        <f t="shared" si="2"/>
        <v>15</v>
      </c>
      <c r="W133" s="24" t="str">
        <f t="shared" si="3"/>
        <v>Gem</v>
      </c>
      <c r="X133" s="24">
        <f t="shared" si="9"/>
        <v>0.4</v>
      </c>
      <c r="Y133" s="24">
        <f t="shared" si="5"/>
        <v>0</v>
      </c>
      <c r="Z133" s="24">
        <f t="shared" si="6"/>
        <v>0</v>
      </c>
      <c r="AA133" s="24" t="str">
        <f t="shared" si="7"/>
        <v/>
      </c>
      <c r="AB133" s="24" t="str">
        <f t="shared" si="8"/>
        <v/>
      </c>
    </row>
    <row r="134" ht="15.75" hidden="1" customHeight="1">
      <c r="A134" s="20" t="str">
        <f>IF('簡易入力モード'!A134&lt;&gt;"",'簡易入力モード'!A134,"")</f>
        <v/>
      </c>
      <c r="B134" s="20"/>
      <c r="C134" s="21" t="str">
        <f>IF('簡易入力モード'!B134&lt;&gt;"",'簡易入力モード'!B134,"")</f>
        <v/>
      </c>
      <c r="D134" s="21" t="str">
        <f>IF('簡易入力モード'!C134&lt;&gt;"",'簡易入力モード'!C134,"")</f>
        <v/>
      </c>
      <c r="E134" s="21"/>
      <c r="F134" s="21"/>
      <c r="G134" s="21"/>
      <c r="H134" s="21"/>
      <c r="I134" s="21"/>
      <c r="J134" s="21"/>
      <c r="K134" s="21"/>
      <c r="L134" s="22"/>
      <c r="M134" s="22"/>
      <c r="N134" s="22"/>
      <c r="O134" s="22"/>
      <c r="P134" s="22"/>
      <c r="Q134" s="22"/>
      <c r="R134" s="20" t="str">
        <f>IF('簡易入力モード'!E134&lt;&gt;"",'簡易入力モード'!E134,"")</f>
        <v/>
      </c>
      <c r="S134" s="23"/>
      <c r="T134" s="21"/>
      <c r="U134" s="24">
        <f t="shared" si="1"/>
        <v>0</v>
      </c>
      <c r="V134" s="24">
        <f t="shared" si="2"/>
        <v>15</v>
      </c>
      <c r="W134" s="24" t="str">
        <f t="shared" si="3"/>
        <v>Gem</v>
      </c>
      <c r="X134" s="24">
        <f t="shared" si="9"/>
        <v>0.4</v>
      </c>
      <c r="Y134" s="24">
        <f t="shared" si="5"/>
        <v>0</v>
      </c>
      <c r="Z134" s="24">
        <f t="shared" si="6"/>
        <v>0</v>
      </c>
      <c r="AA134" s="24" t="str">
        <f t="shared" si="7"/>
        <v/>
      </c>
      <c r="AB134" s="24" t="str">
        <f t="shared" si="8"/>
        <v/>
      </c>
    </row>
    <row r="135" ht="15.75" hidden="1" customHeight="1">
      <c r="A135" s="20" t="str">
        <f>IF('簡易入力モード'!A135&lt;&gt;"",'簡易入力モード'!A135,"")</f>
        <v/>
      </c>
      <c r="B135" s="20"/>
      <c r="C135" s="21" t="str">
        <f>IF('簡易入力モード'!B135&lt;&gt;"",'簡易入力モード'!B135,"")</f>
        <v/>
      </c>
      <c r="D135" s="21" t="str">
        <f>IF('簡易入力モード'!C135&lt;&gt;"",'簡易入力モード'!C135,"")</f>
        <v/>
      </c>
      <c r="E135" s="21"/>
      <c r="F135" s="21"/>
      <c r="G135" s="21"/>
      <c r="H135" s="21"/>
      <c r="I135" s="21"/>
      <c r="J135" s="21"/>
      <c r="K135" s="21"/>
      <c r="L135" s="22"/>
      <c r="M135" s="22"/>
      <c r="N135" s="22"/>
      <c r="O135" s="22"/>
      <c r="P135" s="22"/>
      <c r="Q135" s="22"/>
      <c r="R135" s="20" t="str">
        <f>IF('簡易入力モード'!E135&lt;&gt;"",'簡易入力モード'!E135,"")</f>
        <v/>
      </c>
      <c r="S135" s="23"/>
      <c r="T135" s="21"/>
      <c r="U135" s="24">
        <f t="shared" si="1"/>
        <v>0</v>
      </c>
      <c r="V135" s="24">
        <f t="shared" si="2"/>
        <v>15</v>
      </c>
      <c r="W135" s="24" t="str">
        <f t="shared" si="3"/>
        <v>Gem</v>
      </c>
      <c r="X135" s="24">
        <f t="shared" si="9"/>
        <v>0.4</v>
      </c>
      <c r="Y135" s="24">
        <f t="shared" si="5"/>
        <v>0</v>
      </c>
      <c r="Z135" s="24">
        <f t="shared" si="6"/>
        <v>0</v>
      </c>
      <c r="AA135" s="24" t="str">
        <f t="shared" si="7"/>
        <v/>
      </c>
      <c r="AB135" s="24" t="str">
        <f t="shared" si="8"/>
        <v/>
      </c>
    </row>
    <row r="136" ht="15.75" hidden="1" customHeight="1">
      <c r="A136" s="20" t="str">
        <f>IF('簡易入力モード'!A136&lt;&gt;"",'簡易入力モード'!A136,"")</f>
        <v/>
      </c>
      <c r="B136" s="20"/>
      <c r="C136" s="21" t="str">
        <f>IF('簡易入力モード'!B136&lt;&gt;"",'簡易入力モード'!B136,"")</f>
        <v/>
      </c>
      <c r="D136" s="21" t="str">
        <f>IF('簡易入力モード'!C136&lt;&gt;"",'簡易入力モード'!C136,"")</f>
        <v/>
      </c>
      <c r="E136" s="21"/>
      <c r="F136" s="21"/>
      <c r="G136" s="21"/>
      <c r="H136" s="21"/>
      <c r="I136" s="21"/>
      <c r="J136" s="21"/>
      <c r="K136" s="21"/>
      <c r="L136" s="22"/>
      <c r="M136" s="22"/>
      <c r="N136" s="22"/>
      <c r="O136" s="22"/>
      <c r="P136" s="22"/>
      <c r="Q136" s="22"/>
      <c r="R136" s="20" t="str">
        <f>IF('簡易入力モード'!E136&lt;&gt;"",'簡易入力モード'!E136,"")</f>
        <v/>
      </c>
      <c r="S136" s="23"/>
      <c r="T136" s="21"/>
      <c r="U136" s="24">
        <f t="shared" si="1"/>
        <v>0</v>
      </c>
      <c r="V136" s="24">
        <f t="shared" si="2"/>
        <v>15</v>
      </c>
      <c r="W136" s="24" t="str">
        <f t="shared" si="3"/>
        <v>Gem</v>
      </c>
      <c r="X136" s="24">
        <f t="shared" si="9"/>
        <v>0.4</v>
      </c>
      <c r="Y136" s="24">
        <f t="shared" si="5"/>
        <v>0</v>
      </c>
      <c r="Z136" s="24">
        <f t="shared" si="6"/>
        <v>0</v>
      </c>
      <c r="AA136" s="24" t="str">
        <f t="shared" si="7"/>
        <v/>
      </c>
      <c r="AB136" s="24" t="str">
        <f t="shared" si="8"/>
        <v/>
      </c>
    </row>
    <row r="137" ht="15.75" hidden="1" customHeight="1">
      <c r="A137" s="20" t="str">
        <f>IF('簡易入力モード'!A137&lt;&gt;"",'簡易入力モード'!A137,"")</f>
        <v/>
      </c>
      <c r="B137" s="20"/>
      <c r="C137" s="21" t="str">
        <f>IF('簡易入力モード'!B137&lt;&gt;"",'簡易入力モード'!B137,"")</f>
        <v/>
      </c>
      <c r="D137" s="21" t="str">
        <f>IF('簡易入力モード'!C137&lt;&gt;"",'簡易入力モード'!C137,"")</f>
        <v/>
      </c>
      <c r="E137" s="21"/>
      <c r="F137" s="21"/>
      <c r="G137" s="21"/>
      <c r="H137" s="21"/>
      <c r="I137" s="21"/>
      <c r="J137" s="21"/>
      <c r="K137" s="21"/>
      <c r="L137" s="22"/>
      <c r="M137" s="22"/>
      <c r="N137" s="22"/>
      <c r="O137" s="22"/>
      <c r="P137" s="22"/>
      <c r="Q137" s="22"/>
      <c r="R137" s="20" t="str">
        <f>IF('簡易入力モード'!E137&lt;&gt;"",'簡易入力モード'!E137,"")</f>
        <v/>
      </c>
      <c r="S137" s="23"/>
      <c r="T137" s="21"/>
      <c r="U137" s="24">
        <f t="shared" si="1"/>
        <v>0</v>
      </c>
      <c r="V137" s="24">
        <f t="shared" si="2"/>
        <v>15</v>
      </c>
      <c r="W137" s="24" t="str">
        <f t="shared" si="3"/>
        <v>Gem</v>
      </c>
      <c r="X137" s="24">
        <f t="shared" si="9"/>
        <v>0.4</v>
      </c>
      <c r="Y137" s="24">
        <f t="shared" si="5"/>
        <v>0</v>
      </c>
      <c r="Z137" s="24">
        <f t="shared" si="6"/>
        <v>0</v>
      </c>
      <c r="AA137" s="24" t="str">
        <f t="shared" si="7"/>
        <v/>
      </c>
      <c r="AB137" s="24" t="str">
        <f t="shared" si="8"/>
        <v/>
      </c>
    </row>
    <row r="138" ht="15.75" hidden="1" customHeight="1">
      <c r="A138" s="20" t="str">
        <f>IF('簡易入力モード'!A138&lt;&gt;"",'簡易入力モード'!A138,"")</f>
        <v/>
      </c>
      <c r="B138" s="20"/>
      <c r="C138" s="21" t="str">
        <f>IF('簡易入力モード'!B138&lt;&gt;"",'簡易入力モード'!B138,"")</f>
        <v/>
      </c>
      <c r="D138" s="21" t="str">
        <f>IF('簡易入力モード'!C138&lt;&gt;"",'簡易入力モード'!C138,"")</f>
        <v/>
      </c>
      <c r="E138" s="21"/>
      <c r="F138" s="21"/>
      <c r="G138" s="21"/>
      <c r="H138" s="21"/>
      <c r="I138" s="21"/>
      <c r="J138" s="21"/>
      <c r="K138" s="21"/>
      <c r="L138" s="22"/>
      <c r="M138" s="22"/>
      <c r="N138" s="22"/>
      <c r="O138" s="22"/>
      <c r="P138" s="22"/>
      <c r="Q138" s="22"/>
      <c r="R138" s="20" t="str">
        <f>IF('簡易入力モード'!E138&lt;&gt;"",'簡易入力モード'!E138,"")</f>
        <v/>
      </c>
      <c r="S138" s="23"/>
      <c r="T138" s="21"/>
      <c r="U138" s="24">
        <f t="shared" si="1"/>
        <v>0</v>
      </c>
      <c r="V138" s="24">
        <f t="shared" si="2"/>
        <v>15</v>
      </c>
      <c r="W138" s="24" t="str">
        <f t="shared" si="3"/>
        <v>Gem</v>
      </c>
      <c r="X138" s="24">
        <f t="shared" si="9"/>
        <v>0.4</v>
      </c>
      <c r="Y138" s="24">
        <f t="shared" si="5"/>
        <v>0</v>
      </c>
      <c r="Z138" s="24">
        <f t="shared" si="6"/>
        <v>0</v>
      </c>
      <c r="AA138" s="24" t="str">
        <f t="shared" si="7"/>
        <v/>
      </c>
      <c r="AB138" s="24" t="str">
        <f t="shared" si="8"/>
        <v/>
      </c>
    </row>
    <row r="139" ht="15.75" hidden="1" customHeight="1">
      <c r="A139" s="20" t="str">
        <f>IF('簡易入力モード'!A139&lt;&gt;"",'簡易入力モード'!A139,"")</f>
        <v/>
      </c>
      <c r="B139" s="20"/>
      <c r="C139" s="21" t="str">
        <f>IF('簡易入力モード'!B139&lt;&gt;"",'簡易入力モード'!B139,"")</f>
        <v/>
      </c>
      <c r="D139" s="21" t="str">
        <f>IF('簡易入力モード'!C139&lt;&gt;"",'簡易入力モード'!C139,"")</f>
        <v/>
      </c>
      <c r="E139" s="21"/>
      <c r="F139" s="21"/>
      <c r="G139" s="21"/>
      <c r="H139" s="21"/>
      <c r="I139" s="21"/>
      <c r="J139" s="21"/>
      <c r="K139" s="21"/>
      <c r="L139" s="22"/>
      <c r="M139" s="22"/>
      <c r="N139" s="22"/>
      <c r="O139" s="22"/>
      <c r="P139" s="22"/>
      <c r="Q139" s="22"/>
      <c r="R139" s="20" t="str">
        <f>IF('簡易入力モード'!E139&lt;&gt;"",'簡易入力モード'!E139,"")</f>
        <v/>
      </c>
      <c r="S139" s="23"/>
      <c r="T139" s="21"/>
      <c r="U139" s="24">
        <f t="shared" si="1"/>
        <v>0</v>
      </c>
      <c r="V139" s="24">
        <f t="shared" si="2"/>
        <v>15</v>
      </c>
      <c r="W139" s="24" t="str">
        <f t="shared" si="3"/>
        <v>Gem</v>
      </c>
      <c r="X139" s="24">
        <f t="shared" si="9"/>
        <v>0.4</v>
      </c>
      <c r="Y139" s="24">
        <f t="shared" si="5"/>
        <v>0</v>
      </c>
      <c r="Z139" s="24">
        <f t="shared" si="6"/>
        <v>0</v>
      </c>
      <c r="AA139" s="24" t="str">
        <f t="shared" si="7"/>
        <v/>
      </c>
      <c r="AB139" s="24" t="str">
        <f t="shared" si="8"/>
        <v/>
      </c>
    </row>
    <row r="140" ht="15.75" hidden="1" customHeight="1">
      <c r="A140" s="20" t="str">
        <f>IF('簡易入力モード'!A140&lt;&gt;"",'簡易入力モード'!A140,"")</f>
        <v/>
      </c>
      <c r="B140" s="20"/>
      <c r="C140" s="21" t="str">
        <f>IF('簡易入力モード'!B140&lt;&gt;"",'簡易入力モード'!B140,"")</f>
        <v/>
      </c>
      <c r="D140" s="21" t="str">
        <f>IF('簡易入力モード'!C140&lt;&gt;"",'簡易入力モード'!C140,"")</f>
        <v/>
      </c>
      <c r="E140" s="21"/>
      <c r="F140" s="21"/>
      <c r="G140" s="21"/>
      <c r="H140" s="21"/>
      <c r="I140" s="21"/>
      <c r="J140" s="21"/>
      <c r="K140" s="21"/>
      <c r="L140" s="22"/>
      <c r="M140" s="22"/>
      <c r="N140" s="22"/>
      <c r="O140" s="22"/>
      <c r="P140" s="22"/>
      <c r="Q140" s="22"/>
      <c r="R140" s="20" t="str">
        <f>IF('簡易入力モード'!E140&lt;&gt;"",'簡易入力モード'!E140,"")</f>
        <v/>
      </c>
      <c r="S140" s="23"/>
      <c r="T140" s="21"/>
      <c r="U140" s="24">
        <f t="shared" si="1"/>
        <v>0</v>
      </c>
      <c r="V140" s="24">
        <f t="shared" si="2"/>
        <v>15</v>
      </c>
      <c r="W140" s="24" t="str">
        <f t="shared" si="3"/>
        <v>Gem</v>
      </c>
      <c r="X140" s="24">
        <f t="shared" si="9"/>
        <v>0.4</v>
      </c>
      <c r="Y140" s="24">
        <f t="shared" si="5"/>
        <v>0</v>
      </c>
      <c r="Z140" s="24">
        <f t="shared" si="6"/>
        <v>0</v>
      </c>
      <c r="AA140" s="24" t="str">
        <f t="shared" si="7"/>
        <v/>
      </c>
      <c r="AB140" s="24" t="str">
        <f t="shared" si="8"/>
        <v/>
      </c>
    </row>
    <row r="141" ht="15.75" hidden="1" customHeight="1">
      <c r="A141" s="20" t="str">
        <f>IF('簡易入力モード'!A141&lt;&gt;"",'簡易入力モード'!A141,"")</f>
        <v/>
      </c>
      <c r="B141" s="20"/>
      <c r="C141" s="21" t="str">
        <f>IF('簡易入力モード'!B141&lt;&gt;"",'簡易入力モード'!B141,"")</f>
        <v/>
      </c>
      <c r="D141" s="21" t="str">
        <f>IF('簡易入力モード'!C141&lt;&gt;"",'簡易入力モード'!C141,"")</f>
        <v/>
      </c>
      <c r="E141" s="21"/>
      <c r="F141" s="21"/>
      <c r="G141" s="21"/>
      <c r="H141" s="21"/>
      <c r="I141" s="21"/>
      <c r="J141" s="21"/>
      <c r="K141" s="21"/>
      <c r="L141" s="22"/>
      <c r="M141" s="22"/>
      <c r="N141" s="22"/>
      <c r="O141" s="22"/>
      <c r="P141" s="22"/>
      <c r="Q141" s="22"/>
      <c r="R141" s="20" t="str">
        <f>IF('簡易入力モード'!E141&lt;&gt;"",'簡易入力モード'!E141,"")</f>
        <v/>
      </c>
      <c r="S141" s="23"/>
      <c r="T141" s="21"/>
      <c r="U141" s="24">
        <f t="shared" si="1"/>
        <v>0</v>
      </c>
      <c r="V141" s="24">
        <f t="shared" si="2"/>
        <v>15</v>
      </c>
      <c r="W141" s="24" t="str">
        <f t="shared" si="3"/>
        <v>Gem</v>
      </c>
      <c r="X141" s="24">
        <f t="shared" si="9"/>
        <v>0.4</v>
      </c>
      <c r="Y141" s="24">
        <f t="shared" si="5"/>
        <v>0</v>
      </c>
      <c r="Z141" s="24">
        <f t="shared" si="6"/>
        <v>0</v>
      </c>
      <c r="AA141" s="24" t="str">
        <f t="shared" si="7"/>
        <v/>
      </c>
      <c r="AB141" s="24" t="str">
        <f t="shared" si="8"/>
        <v/>
      </c>
    </row>
    <row r="142" ht="15.75" hidden="1" customHeight="1">
      <c r="A142" s="20" t="str">
        <f>IF('簡易入力モード'!A142&lt;&gt;"",'簡易入力モード'!A142,"")</f>
        <v/>
      </c>
      <c r="B142" s="20"/>
      <c r="C142" s="21" t="str">
        <f>IF('簡易入力モード'!B142&lt;&gt;"",'簡易入力モード'!B142,"")</f>
        <v/>
      </c>
      <c r="D142" s="21" t="str">
        <f>IF('簡易入力モード'!C142&lt;&gt;"",'簡易入力モード'!C142,"")</f>
        <v/>
      </c>
      <c r="E142" s="21"/>
      <c r="F142" s="21"/>
      <c r="G142" s="21"/>
      <c r="H142" s="21"/>
      <c r="I142" s="21"/>
      <c r="J142" s="21"/>
      <c r="K142" s="21"/>
      <c r="L142" s="22"/>
      <c r="M142" s="22"/>
      <c r="N142" s="22"/>
      <c r="O142" s="22"/>
      <c r="P142" s="22"/>
      <c r="Q142" s="22"/>
      <c r="R142" s="20" t="str">
        <f>IF('簡易入力モード'!E142&lt;&gt;"",'簡易入力モード'!E142,"")</f>
        <v/>
      </c>
      <c r="S142" s="23"/>
      <c r="T142" s="21"/>
      <c r="U142" s="24">
        <f t="shared" si="1"/>
        <v>0</v>
      </c>
      <c r="V142" s="24">
        <f t="shared" si="2"/>
        <v>15</v>
      </c>
      <c r="W142" s="24" t="str">
        <f t="shared" si="3"/>
        <v>Gem</v>
      </c>
      <c r="X142" s="24">
        <f t="shared" si="9"/>
        <v>0.4</v>
      </c>
      <c r="Y142" s="24">
        <f t="shared" si="5"/>
        <v>0</v>
      </c>
      <c r="Z142" s="24">
        <f t="shared" si="6"/>
        <v>0</v>
      </c>
      <c r="AA142" s="24" t="str">
        <f t="shared" si="7"/>
        <v/>
      </c>
      <c r="AB142" s="24" t="str">
        <f t="shared" si="8"/>
        <v/>
      </c>
    </row>
    <row r="143" ht="15.75" hidden="1" customHeight="1">
      <c r="A143" s="20" t="str">
        <f>IF('簡易入力モード'!A143&lt;&gt;"",'簡易入力モード'!A143,"")</f>
        <v/>
      </c>
      <c r="B143" s="20"/>
      <c r="C143" s="21" t="str">
        <f>IF('簡易入力モード'!B143&lt;&gt;"",'簡易入力モード'!B143,"")</f>
        <v/>
      </c>
      <c r="D143" s="21" t="str">
        <f>IF('簡易入力モード'!C143&lt;&gt;"",'簡易入力モード'!C143,"")</f>
        <v/>
      </c>
      <c r="E143" s="21"/>
      <c r="F143" s="21"/>
      <c r="G143" s="21"/>
      <c r="H143" s="21"/>
      <c r="I143" s="21"/>
      <c r="J143" s="21"/>
      <c r="K143" s="21"/>
      <c r="L143" s="22"/>
      <c r="M143" s="22"/>
      <c r="N143" s="22"/>
      <c r="O143" s="22"/>
      <c r="P143" s="22"/>
      <c r="Q143" s="22"/>
      <c r="R143" s="20" t="str">
        <f>IF('簡易入力モード'!E143&lt;&gt;"",'簡易入力モード'!E143,"")</f>
        <v/>
      </c>
      <c r="S143" s="23"/>
      <c r="T143" s="21"/>
      <c r="U143" s="24">
        <f t="shared" si="1"/>
        <v>0</v>
      </c>
      <c r="V143" s="24">
        <f t="shared" si="2"/>
        <v>15</v>
      </c>
      <c r="W143" s="24" t="str">
        <f t="shared" si="3"/>
        <v>Gem</v>
      </c>
      <c r="X143" s="24">
        <f t="shared" si="9"/>
        <v>0.4</v>
      </c>
      <c r="Y143" s="24">
        <f t="shared" si="5"/>
        <v>0</v>
      </c>
      <c r="Z143" s="24">
        <f t="shared" si="6"/>
        <v>0</v>
      </c>
      <c r="AA143" s="24" t="str">
        <f t="shared" si="7"/>
        <v/>
      </c>
      <c r="AB143" s="24" t="str">
        <f t="shared" si="8"/>
        <v/>
      </c>
    </row>
    <row r="144" ht="15.75" hidden="1" customHeight="1">
      <c r="A144" s="20" t="str">
        <f>IF('簡易入力モード'!A144&lt;&gt;"",'簡易入力モード'!A144,"")</f>
        <v/>
      </c>
      <c r="B144" s="20"/>
      <c r="C144" s="21" t="str">
        <f>IF('簡易入力モード'!B144&lt;&gt;"",'簡易入力モード'!B144,"")</f>
        <v/>
      </c>
      <c r="D144" s="21" t="str">
        <f>IF('簡易入力モード'!C144&lt;&gt;"",'簡易入力モード'!C144,"")</f>
        <v/>
      </c>
      <c r="E144" s="21"/>
      <c r="F144" s="21"/>
      <c r="G144" s="21"/>
      <c r="H144" s="21"/>
      <c r="I144" s="21"/>
      <c r="J144" s="21"/>
      <c r="K144" s="21"/>
      <c r="L144" s="22"/>
      <c r="M144" s="22"/>
      <c r="N144" s="22"/>
      <c r="O144" s="22"/>
      <c r="P144" s="22"/>
      <c r="Q144" s="22"/>
      <c r="R144" s="20" t="str">
        <f>IF('簡易入力モード'!E144&lt;&gt;"",'簡易入力モード'!E144,"")</f>
        <v/>
      </c>
      <c r="S144" s="23"/>
      <c r="T144" s="21"/>
      <c r="U144" s="24">
        <f t="shared" si="1"/>
        <v>0</v>
      </c>
      <c r="V144" s="24">
        <f t="shared" si="2"/>
        <v>15</v>
      </c>
      <c r="W144" s="24" t="str">
        <f t="shared" si="3"/>
        <v>Gem</v>
      </c>
      <c r="X144" s="24">
        <f t="shared" si="9"/>
        <v>0.4</v>
      </c>
      <c r="Y144" s="24">
        <f t="shared" si="5"/>
        <v>0</v>
      </c>
      <c r="Z144" s="24">
        <f t="shared" si="6"/>
        <v>0</v>
      </c>
      <c r="AA144" s="24" t="str">
        <f t="shared" si="7"/>
        <v/>
      </c>
      <c r="AB144" s="24" t="str">
        <f t="shared" si="8"/>
        <v/>
      </c>
    </row>
    <row r="145" ht="15.75" hidden="1" customHeight="1">
      <c r="A145" s="20" t="str">
        <f>IF('簡易入力モード'!A145&lt;&gt;"",'簡易入力モード'!A145,"")</f>
        <v/>
      </c>
      <c r="B145" s="20"/>
      <c r="C145" s="21" t="str">
        <f>IF('簡易入力モード'!B145&lt;&gt;"",'簡易入力モード'!B145,"")</f>
        <v/>
      </c>
      <c r="D145" s="21" t="str">
        <f>IF('簡易入力モード'!C145&lt;&gt;"",'簡易入力モード'!C145,"")</f>
        <v/>
      </c>
      <c r="E145" s="21"/>
      <c r="F145" s="21"/>
      <c r="G145" s="21"/>
      <c r="H145" s="21"/>
      <c r="I145" s="21"/>
      <c r="J145" s="21"/>
      <c r="K145" s="21"/>
      <c r="L145" s="22"/>
      <c r="M145" s="22"/>
      <c r="N145" s="22"/>
      <c r="O145" s="22"/>
      <c r="P145" s="22"/>
      <c r="Q145" s="22"/>
      <c r="R145" s="20" t="str">
        <f>IF('簡易入力モード'!E145&lt;&gt;"",'簡易入力モード'!E145,"")</f>
        <v/>
      </c>
      <c r="S145" s="23"/>
      <c r="T145" s="21"/>
      <c r="U145" s="24">
        <f t="shared" si="1"/>
        <v>0</v>
      </c>
      <c r="V145" s="24">
        <f t="shared" si="2"/>
        <v>15</v>
      </c>
      <c r="W145" s="24" t="str">
        <f t="shared" si="3"/>
        <v>Gem</v>
      </c>
      <c r="X145" s="24">
        <f t="shared" si="9"/>
        <v>0.4</v>
      </c>
      <c r="Y145" s="24">
        <f t="shared" si="5"/>
        <v>0</v>
      </c>
      <c r="Z145" s="24">
        <f t="shared" si="6"/>
        <v>0</v>
      </c>
      <c r="AA145" s="24" t="str">
        <f t="shared" si="7"/>
        <v/>
      </c>
      <c r="AB145" s="24" t="str">
        <f t="shared" si="8"/>
        <v/>
      </c>
    </row>
    <row r="146" ht="15.75" hidden="1" customHeight="1">
      <c r="A146" s="20" t="str">
        <f>IF('簡易入力モード'!A146&lt;&gt;"",'簡易入力モード'!A146,"")</f>
        <v/>
      </c>
      <c r="B146" s="20"/>
      <c r="C146" s="21" t="str">
        <f>IF('簡易入力モード'!B146&lt;&gt;"",'簡易入力モード'!B146,"")</f>
        <v/>
      </c>
      <c r="D146" s="21" t="str">
        <f>IF('簡易入力モード'!C146&lt;&gt;"",'簡易入力モード'!C146,"")</f>
        <v/>
      </c>
      <c r="E146" s="21"/>
      <c r="F146" s="21"/>
      <c r="G146" s="21"/>
      <c r="H146" s="21"/>
      <c r="I146" s="21"/>
      <c r="J146" s="21"/>
      <c r="K146" s="21"/>
      <c r="L146" s="22"/>
      <c r="M146" s="22"/>
      <c r="N146" s="22"/>
      <c r="O146" s="22"/>
      <c r="P146" s="22"/>
      <c r="Q146" s="22"/>
      <c r="R146" s="20" t="str">
        <f>IF('簡易入力モード'!E146&lt;&gt;"",'簡易入力モード'!E146,"")</f>
        <v/>
      </c>
      <c r="S146" s="23"/>
      <c r="T146" s="21"/>
      <c r="U146" s="24">
        <f t="shared" si="1"/>
        <v>0</v>
      </c>
      <c r="V146" s="24">
        <f t="shared" si="2"/>
        <v>15</v>
      </c>
      <c r="W146" s="24" t="str">
        <f t="shared" si="3"/>
        <v>Gem</v>
      </c>
      <c r="X146" s="24">
        <f t="shared" si="9"/>
        <v>0.4</v>
      </c>
      <c r="Y146" s="24">
        <f t="shared" si="5"/>
        <v>0</v>
      </c>
      <c r="Z146" s="24">
        <f t="shared" si="6"/>
        <v>0</v>
      </c>
      <c r="AA146" s="24" t="str">
        <f t="shared" si="7"/>
        <v/>
      </c>
      <c r="AB146" s="24" t="str">
        <f t="shared" si="8"/>
        <v/>
      </c>
    </row>
    <row r="147" ht="15.75" hidden="1" customHeight="1">
      <c r="A147" s="20" t="str">
        <f>IF('簡易入力モード'!A147&lt;&gt;"",'簡易入力モード'!A147,"")</f>
        <v/>
      </c>
      <c r="B147" s="20"/>
      <c r="C147" s="21" t="str">
        <f>IF('簡易入力モード'!B147&lt;&gt;"",'簡易入力モード'!B147,"")</f>
        <v/>
      </c>
      <c r="D147" s="21" t="str">
        <f>IF('簡易入力モード'!C147&lt;&gt;"",'簡易入力モード'!C147,"")</f>
        <v/>
      </c>
      <c r="E147" s="21"/>
      <c r="F147" s="21"/>
      <c r="G147" s="21"/>
      <c r="H147" s="21"/>
      <c r="I147" s="21"/>
      <c r="J147" s="21"/>
      <c r="K147" s="21"/>
      <c r="L147" s="22"/>
      <c r="M147" s="22"/>
      <c r="N147" s="22"/>
      <c r="O147" s="22"/>
      <c r="P147" s="22"/>
      <c r="Q147" s="22"/>
      <c r="R147" s="20" t="str">
        <f>IF('簡易入力モード'!E147&lt;&gt;"",'簡易入力モード'!E147,"")</f>
        <v/>
      </c>
      <c r="S147" s="23"/>
      <c r="T147" s="21"/>
      <c r="U147" s="24">
        <f t="shared" si="1"/>
        <v>0</v>
      </c>
      <c r="V147" s="24">
        <f t="shared" si="2"/>
        <v>15</v>
      </c>
      <c r="W147" s="24" t="str">
        <f t="shared" si="3"/>
        <v>Gem</v>
      </c>
      <c r="X147" s="24">
        <f t="shared" si="9"/>
        <v>0.4</v>
      </c>
      <c r="Y147" s="24">
        <f t="shared" si="5"/>
        <v>0</v>
      </c>
      <c r="Z147" s="24">
        <f t="shared" si="6"/>
        <v>0</v>
      </c>
      <c r="AA147" s="24" t="str">
        <f t="shared" si="7"/>
        <v/>
      </c>
      <c r="AB147" s="24" t="str">
        <f t="shared" si="8"/>
        <v/>
      </c>
    </row>
    <row r="148" ht="15.75" hidden="1" customHeight="1">
      <c r="A148" s="20" t="str">
        <f>IF('簡易入力モード'!A148&lt;&gt;"",'簡易入力モード'!A148,"")</f>
        <v/>
      </c>
      <c r="B148" s="20"/>
      <c r="C148" s="21" t="str">
        <f>IF('簡易入力モード'!B148&lt;&gt;"",'簡易入力モード'!B148,"")</f>
        <v/>
      </c>
      <c r="D148" s="21" t="str">
        <f>IF('簡易入力モード'!C148&lt;&gt;"",'簡易入力モード'!C148,"")</f>
        <v/>
      </c>
      <c r="E148" s="21"/>
      <c r="F148" s="21"/>
      <c r="G148" s="21"/>
      <c r="H148" s="21"/>
      <c r="I148" s="21"/>
      <c r="J148" s="21"/>
      <c r="K148" s="21"/>
      <c r="L148" s="22"/>
      <c r="M148" s="22"/>
      <c r="N148" s="22"/>
      <c r="O148" s="22"/>
      <c r="P148" s="22"/>
      <c r="Q148" s="22"/>
      <c r="R148" s="20" t="str">
        <f>IF('簡易入力モード'!E148&lt;&gt;"",'簡易入力モード'!E148,"")</f>
        <v/>
      </c>
      <c r="S148" s="23"/>
      <c r="T148" s="21"/>
      <c r="U148" s="24">
        <f t="shared" si="1"/>
        <v>0</v>
      </c>
      <c r="V148" s="24">
        <f t="shared" si="2"/>
        <v>15</v>
      </c>
      <c r="W148" s="24" t="str">
        <f t="shared" si="3"/>
        <v>Gem</v>
      </c>
      <c r="X148" s="24">
        <f t="shared" si="9"/>
        <v>0.4</v>
      </c>
      <c r="Y148" s="24">
        <f t="shared" si="5"/>
        <v>0</v>
      </c>
      <c r="Z148" s="24">
        <f t="shared" si="6"/>
        <v>0</v>
      </c>
      <c r="AA148" s="24" t="str">
        <f t="shared" si="7"/>
        <v/>
      </c>
      <c r="AB148" s="24" t="str">
        <f t="shared" si="8"/>
        <v/>
      </c>
    </row>
    <row r="149" ht="15.75" hidden="1" customHeight="1">
      <c r="A149" s="20" t="str">
        <f>IF('簡易入力モード'!A149&lt;&gt;"",'簡易入力モード'!A149,"")</f>
        <v/>
      </c>
      <c r="B149" s="20"/>
      <c r="C149" s="21" t="str">
        <f>IF('簡易入力モード'!B149&lt;&gt;"",'簡易入力モード'!B149,"")</f>
        <v/>
      </c>
      <c r="D149" s="21" t="str">
        <f>IF('簡易入力モード'!C149&lt;&gt;"",'簡易入力モード'!C149,"")</f>
        <v/>
      </c>
      <c r="E149" s="21"/>
      <c r="F149" s="21"/>
      <c r="G149" s="21"/>
      <c r="H149" s="21"/>
      <c r="I149" s="21"/>
      <c r="J149" s="21"/>
      <c r="K149" s="21"/>
      <c r="L149" s="22"/>
      <c r="M149" s="22"/>
      <c r="N149" s="22"/>
      <c r="O149" s="22"/>
      <c r="P149" s="22"/>
      <c r="Q149" s="22"/>
      <c r="R149" s="20" t="str">
        <f>IF('簡易入力モード'!E149&lt;&gt;"",'簡易入力モード'!E149,"")</f>
        <v/>
      </c>
      <c r="S149" s="23"/>
      <c r="T149" s="21"/>
      <c r="U149" s="24">
        <f t="shared" si="1"/>
        <v>0</v>
      </c>
      <c r="V149" s="24">
        <f t="shared" si="2"/>
        <v>15</v>
      </c>
      <c r="W149" s="24" t="str">
        <f t="shared" si="3"/>
        <v>Gem</v>
      </c>
      <c r="X149" s="24">
        <f t="shared" si="9"/>
        <v>0.4</v>
      </c>
      <c r="Y149" s="24">
        <f t="shared" si="5"/>
        <v>0</v>
      </c>
      <c r="Z149" s="24">
        <f t="shared" si="6"/>
        <v>0</v>
      </c>
      <c r="AA149" s="24" t="str">
        <f t="shared" si="7"/>
        <v/>
      </c>
      <c r="AB149" s="24" t="str">
        <f t="shared" si="8"/>
        <v/>
      </c>
    </row>
    <row r="150" ht="15.75" hidden="1" customHeight="1">
      <c r="A150" s="20" t="str">
        <f>IF('簡易入力モード'!A150&lt;&gt;"",'簡易入力モード'!A150,"")</f>
        <v/>
      </c>
      <c r="B150" s="20"/>
      <c r="C150" s="21" t="str">
        <f>IF('簡易入力モード'!B150&lt;&gt;"",'簡易入力モード'!B150,"")</f>
        <v/>
      </c>
      <c r="D150" s="21" t="str">
        <f>IF('簡易入力モード'!C150&lt;&gt;"",'簡易入力モード'!C150,"")</f>
        <v/>
      </c>
      <c r="E150" s="21"/>
      <c r="F150" s="21"/>
      <c r="G150" s="21"/>
      <c r="H150" s="21"/>
      <c r="I150" s="21"/>
      <c r="J150" s="21"/>
      <c r="K150" s="21"/>
      <c r="L150" s="22"/>
      <c r="M150" s="22"/>
      <c r="N150" s="22"/>
      <c r="O150" s="22"/>
      <c r="P150" s="22"/>
      <c r="Q150" s="22"/>
      <c r="R150" s="20" t="str">
        <f>IF('簡易入力モード'!E150&lt;&gt;"",'簡易入力モード'!E150,"")</f>
        <v/>
      </c>
      <c r="S150" s="23"/>
      <c r="T150" s="21"/>
      <c r="U150" s="24">
        <f t="shared" si="1"/>
        <v>0</v>
      </c>
      <c r="V150" s="24">
        <f t="shared" si="2"/>
        <v>15</v>
      </c>
      <c r="W150" s="24" t="str">
        <f t="shared" si="3"/>
        <v>Gem</v>
      </c>
      <c r="X150" s="24">
        <f t="shared" si="9"/>
        <v>0.4</v>
      </c>
      <c r="Y150" s="24">
        <f t="shared" si="5"/>
        <v>0</v>
      </c>
      <c r="Z150" s="24">
        <f t="shared" si="6"/>
        <v>0</v>
      </c>
      <c r="AA150" s="24" t="str">
        <f t="shared" si="7"/>
        <v/>
      </c>
      <c r="AB150" s="24" t="str">
        <f t="shared" si="8"/>
        <v/>
      </c>
    </row>
    <row r="151" ht="15.75" hidden="1" customHeight="1">
      <c r="A151" s="20" t="str">
        <f>IF('簡易入力モード'!A151&lt;&gt;"",'簡易入力モード'!A151,"")</f>
        <v/>
      </c>
      <c r="B151" s="20"/>
      <c r="C151" s="21" t="str">
        <f>IF('簡易入力モード'!B151&lt;&gt;"",'簡易入力モード'!B151,"")</f>
        <v/>
      </c>
      <c r="D151" s="21" t="str">
        <f>IF('簡易入力モード'!C151&lt;&gt;"",'簡易入力モード'!C151,"")</f>
        <v/>
      </c>
      <c r="E151" s="21"/>
      <c r="F151" s="21"/>
      <c r="G151" s="21"/>
      <c r="H151" s="21"/>
      <c r="I151" s="21"/>
      <c r="J151" s="21"/>
      <c r="K151" s="21"/>
      <c r="L151" s="22"/>
      <c r="M151" s="22"/>
      <c r="N151" s="22"/>
      <c r="O151" s="22"/>
      <c r="P151" s="22"/>
      <c r="Q151" s="22"/>
      <c r="R151" s="20" t="str">
        <f>IF('簡易入力モード'!E151&lt;&gt;"",'簡易入力モード'!E151,"")</f>
        <v/>
      </c>
      <c r="S151" s="23"/>
      <c r="T151" s="21"/>
      <c r="U151" s="24">
        <f t="shared" si="1"/>
        <v>0</v>
      </c>
      <c r="V151" s="24">
        <f t="shared" si="2"/>
        <v>15</v>
      </c>
      <c r="W151" s="24" t="str">
        <f t="shared" si="3"/>
        <v>Gem</v>
      </c>
      <c r="X151" s="24">
        <f t="shared" si="9"/>
        <v>0.4</v>
      </c>
      <c r="Y151" s="24">
        <f t="shared" si="5"/>
        <v>0</v>
      </c>
      <c r="Z151" s="24">
        <f t="shared" si="6"/>
        <v>0</v>
      </c>
      <c r="AA151" s="24" t="str">
        <f t="shared" si="7"/>
        <v/>
      </c>
      <c r="AB151" s="24" t="str">
        <f t="shared" si="8"/>
        <v/>
      </c>
    </row>
    <row r="152" ht="15.75" hidden="1" customHeight="1">
      <c r="A152" s="20" t="str">
        <f>IF('簡易入力モード'!A152&lt;&gt;"",'簡易入力モード'!A152,"")</f>
        <v/>
      </c>
      <c r="B152" s="20"/>
      <c r="C152" s="21" t="str">
        <f>IF('簡易入力モード'!B152&lt;&gt;"",'簡易入力モード'!B152,"")</f>
        <v/>
      </c>
      <c r="D152" s="21" t="str">
        <f>IF('簡易入力モード'!C152&lt;&gt;"",'簡易入力モード'!C152,"")</f>
        <v/>
      </c>
      <c r="E152" s="21"/>
      <c r="F152" s="21"/>
      <c r="G152" s="21"/>
      <c r="H152" s="21"/>
      <c r="I152" s="21"/>
      <c r="J152" s="21"/>
      <c r="K152" s="21"/>
      <c r="L152" s="22"/>
      <c r="M152" s="22"/>
      <c r="N152" s="22"/>
      <c r="O152" s="22"/>
      <c r="P152" s="22"/>
      <c r="Q152" s="22"/>
      <c r="R152" s="20" t="str">
        <f>IF('簡易入力モード'!E152&lt;&gt;"",'簡易入力モード'!E152,"")</f>
        <v/>
      </c>
      <c r="S152" s="23"/>
      <c r="T152" s="21"/>
      <c r="U152" s="24">
        <f t="shared" si="1"/>
        <v>0</v>
      </c>
      <c r="V152" s="24">
        <f t="shared" si="2"/>
        <v>15</v>
      </c>
      <c r="W152" s="24" t="str">
        <f t="shared" si="3"/>
        <v>Gem</v>
      </c>
      <c r="X152" s="24">
        <f t="shared" si="9"/>
        <v>0.4</v>
      </c>
      <c r="Y152" s="24">
        <f t="shared" si="5"/>
        <v>0</v>
      </c>
      <c r="Z152" s="24">
        <f t="shared" si="6"/>
        <v>0</v>
      </c>
      <c r="AA152" s="24" t="str">
        <f t="shared" si="7"/>
        <v/>
      </c>
      <c r="AB152" s="24" t="str">
        <f t="shared" si="8"/>
        <v/>
      </c>
    </row>
    <row r="153" ht="15.75" hidden="1" customHeight="1">
      <c r="A153" s="20" t="str">
        <f>IF('簡易入力モード'!A153&lt;&gt;"",'簡易入力モード'!A153,"")</f>
        <v/>
      </c>
      <c r="B153" s="20"/>
      <c r="C153" s="21" t="str">
        <f>IF('簡易入力モード'!B153&lt;&gt;"",'簡易入力モード'!B153,"")</f>
        <v/>
      </c>
      <c r="D153" s="21" t="str">
        <f>IF('簡易入力モード'!C153&lt;&gt;"",'簡易入力モード'!C153,"")</f>
        <v/>
      </c>
      <c r="E153" s="21"/>
      <c r="F153" s="21"/>
      <c r="G153" s="21"/>
      <c r="H153" s="21"/>
      <c r="I153" s="21"/>
      <c r="J153" s="21"/>
      <c r="K153" s="21"/>
      <c r="L153" s="22"/>
      <c r="M153" s="22"/>
      <c r="N153" s="22"/>
      <c r="O153" s="22"/>
      <c r="P153" s="22"/>
      <c r="Q153" s="22"/>
      <c r="R153" s="20" t="str">
        <f>IF('簡易入力モード'!E153&lt;&gt;"",'簡易入力モード'!E153,"")</f>
        <v/>
      </c>
      <c r="S153" s="23"/>
      <c r="T153" s="21"/>
      <c r="U153" s="24">
        <f t="shared" si="1"/>
        <v>0</v>
      </c>
      <c r="V153" s="24">
        <f t="shared" si="2"/>
        <v>15</v>
      </c>
      <c r="W153" s="24" t="str">
        <f t="shared" si="3"/>
        <v>Gem</v>
      </c>
      <c r="X153" s="24">
        <f t="shared" si="9"/>
        <v>0.4</v>
      </c>
      <c r="Y153" s="24">
        <f t="shared" si="5"/>
        <v>0</v>
      </c>
      <c r="Z153" s="24">
        <f t="shared" si="6"/>
        <v>0</v>
      </c>
      <c r="AA153" s="24" t="str">
        <f t="shared" si="7"/>
        <v/>
      </c>
      <c r="AB153" s="24" t="str">
        <f t="shared" si="8"/>
        <v/>
      </c>
    </row>
    <row r="154" ht="15.75" hidden="1" customHeight="1">
      <c r="A154" s="20" t="str">
        <f>IF('簡易入力モード'!A154&lt;&gt;"",'簡易入力モード'!A154,"")</f>
        <v/>
      </c>
      <c r="B154" s="20"/>
      <c r="C154" s="21" t="str">
        <f>IF('簡易入力モード'!B154&lt;&gt;"",'簡易入力モード'!B154,"")</f>
        <v/>
      </c>
      <c r="D154" s="21" t="str">
        <f>IF('簡易入力モード'!C154&lt;&gt;"",'簡易入力モード'!C154,"")</f>
        <v/>
      </c>
      <c r="E154" s="21"/>
      <c r="F154" s="21"/>
      <c r="G154" s="21"/>
      <c r="H154" s="21"/>
      <c r="I154" s="21"/>
      <c r="J154" s="21"/>
      <c r="K154" s="21"/>
      <c r="L154" s="22"/>
      <c r="M154" s="22"/>
      <c r="N154" s="22"/>
      <c r="O154" s="22"/>
      <c r="P154" s="22"/>
      <c r="Q154" s="22"/>
      <c r="R154" s="20" t="str">
        <f>IF('簡易入力モード'!E154&lt;&gt;"",'簡易入力モード'!E154,"")</f>
        <v/>
      </c>
      <c r="S154" s="23"/>
      <c r="T154" s="21"/>
      <c r="U154" s="24">
        <f t="shared" si="1"/>
        <v>0</v>
      </c>
      <c r="V154" s="24">
        <f t="shared" si="2"/>
        <v>15</v>
      </c>
      <c r="W154" s="24" t="str">
        <f t="shared" si="3"/>
        <v>Gem</v>
      </c>
      <c r="X154" s="24">
        <f t="shared" si="9"/>
        <v>0.4</v>
      </c>
      <c r="Y154" s="24">
        <f t="shared" si="5"/>
        <v>0</v>
      </c>
      <c r="Z154" s="24">
        <f t="shared" si="6"/>
        <v>0</v>
      </c>
      <c r="AA154" s="24" t="str">
        <f t="shared" si="7"/>
        <v/>
      </c>
      <c r="AB154" s="24" t="str">
        <f t="shared" si="8"/>
        <v/>
      </c>
    </row>
    <row r="155" ht="15.75" hidden="1" customHeight="1">
      <c r="A155" s="20" t="str">
        <f>IF('簡易入力モード'!A155&lt;&gt;"",'簡易入力モード'!A155,"")</f>
        <v/>
      </c>
      <c r="B155" s="20"/>
      <c r="C155" s="21" t="str">
        <f>IF('簡易入力モード'!B155&lt;&gt;"",'簡易入力モード'!B155,"")</f>
        <v/>
      </c>
      <c r="D155" s="21" t="str">
        <f>IF('簡易入力モード'!C155&lt;&gt;"",'簡易入力モード'!C155,"")</f>
        <v/>
      </c>
      <c r="E155" s="21"/>
      <c r="F155" s="21"/>
      <c r="G155" s="21"/>
      <c r="H155" s="21"/>
      <c r="I155" s="21"/>
      <c r="J155" s="21"/>
      <c r="K155" s="21"/>
      <c r="L155" s="22"/>
      <c r="M155" s="22"/>
      <c r="N155" s="22"/>
      <c r="O155" s="22"/>
      <c r="P155" s="22"/>
      <c r="Q155" s="22"/>
      <c r="R155" s="20" t="str">
        <f>IF('簡易入力モード'!E155&lt;&gt;"",'簡易入力モード'!E155,"")</f>
        <v/>
      </c>
      <c r="S155" s="23"/>
      <c r="T155" s="21"/>
      <c r="U155" s="24">
        <f t="shared" si="1"/>
        <v>0</v>
      </c>
      <c r="V155" s="24">
        <f t="shared" si="2"/>
        <v>15</v>
      </c>
      <c r="W155" s="24" t="str">
        <f t="shared" si="3"/>
        <v>Gem</v>
      </c>
      <c r="X155" s="24">
        <f t="shared" si="9"/>
        <v>0.4</v>
      </c>
      <c r="Y155" s="24">
        <f t="shared" si="5"/>
        <v>0</v>
      </c>
      <c r="Z155" s="24">
        <f t="shared" si="6"/>
        <v>0</v>
      </c>
      <c r="AA155" s="24" t="str">
        <f t="shared" si="7"/>
        <v/>
      </c>
      <c r="AB155" s="24" t="str">
        <f t="shared" si="8"/>
        <v/>
      </c>
    </row>
    <row r="156" ht="15.75" hidden="1" customHeight="1">
      <c r="A156" s="20" t="str">
        <f>IF('簡易入力モード'!A156&lt;&gt;"",'簡易入力モード'!A156,"")</f>
        <v/>
      </c>
      <c r="B156" s="20"/>
      <c r="C156" s="21" t="str">
        <f>IF('簡易入力モード'!B156&lt;&gt;"",'簡易入力モード'!B156,"")</f>
        <v/>
      </c>
      <c r="D156" s="21" t="str">
        <f>IF('簡易入力モード'!C156&lt;&gt;"",'簡易入力モード'!C156,"")</f>
        <v/>
      </c>
      <c r="E156" s="21"/>
      <c r="F156" s="21"/>
      <c r="G156" s="21"/>
      <c r="H156" s="21"/>
      <c r="I156" s="21"/>
      <c r="J156" s="21"/>
      <c r="K156" s="21"/>
      <c r="L156" s="22"/>
      <c r="M156" s="22"/>
      <c r="N156" s="22"/>
      <c r="O156" s="22"/>
      <c r="P156" s="22"/>
      <c r="Q156" s="22"/>
      <c r="R156" s="20" t="str">
        <f>IF('簡易入力モード'!E156&lt;&gt;"",'簡易入力モード'!E156,"")</f>
        <v/>
      </c>
      <c r="S156" s="23"/>
      <c r="T156" s="21"/>
      <c r="U156" s="24">
        <f t="shared" si="1"/>
        <v>0</v>
      </c>
      <c r="V156" s="24">
        <f t="shared" si="2"/>
        <v>15</v>
      </c>
      <c r="W156" s="24" t="str">
        <f t="shared" si="3"/>
        <v>Gem</v>
      </c>
      <c r="X156" s="24">
        <f t="shared" si="9"/>
        <v>0.4</v>
      </c>
      <c r="Y156" s="24">
        <f t="shared" si="5"/>
        <v>0</v>
      </c>
      <c r="Z156" s="24">
        <f t="shared" si="6"/>
        <v>0</v>
      </c>
      <c r="AA156" s="24" t="str">
        <f t="shared" si="7"/>
        <v/>
      </c>
      <c r="AB156" s="24" t="str">
        <f t="shared" si="8"/>
        <v/>
      </c>
    </row>
    <row r="157" ht="15.75" hidden="1" customHeight="1">
      <c r="A157" s="20" t="str">
        <f>IF('簡易入力モード'!A157&lt;&gt;"",'簡易入力モード'!A157,"")</f>
        <v/>
      </c>
      <c r="B157" s="20"/>
      <c r="C157" s="21" t="str">
        <f>IF('簡易入力モード'!B157&lt;&gt;"",'簡易入力モード'!B157,"")</f>
        <v/>
      </c>
      <c r="D157" s="21" t="str">
        <f>IF('簡易入力モード'!C157&lt;&gt;"",'簡易入力モード'!C157,"")</f>
        <v/>
      </c>
      <c r="E157" s="21"/>
      <c r="F157" s="21"/>
      <c r="G157" s="21"/>
      <c r="H157" s="21"/>
      <c r="I157" s="21"/>
      <c r="J157" s="21"/>
      <c r="K157" s="21"/>
      <c r="L157" s="22"/>
      <c r="M157" s="22"/>
      <c r="N157" s="22"/>
      <c r="O157" s="22"/>
      <c r="P157" s="22"/>
      <c r="Q157" s="22"/>
      <c r="R157" s="20" t="str">
        <f>IF('簡易入力モード'!E157&lt;&gt;"",'簡易入力モード'!E157,"")</f>
        <v/>
      </c>
      <c r="S157" s="23"/>
      <c r="T157" s="21"/>
      <c r="U157" s="24">
        <f t="shared" si="1"/>
        <v>0</v>
      </c>
      <c r="V157" s="24">
        <f t="shared" si="2"/>
        <v>15</v>
      </c>
      <c r="W157" s="24" t="str">
        <f t="shared" si="3"/>
        <v>Gem</v>
      </c>
      <c r="X157" s="24">
        <f t="shared" si="9"/>
        <v>0.4</v>
      </c>
      <c r="Y157" s="24">
        <f t="shared" si="5"/>
        <v>0</v>
      </c>
      <c r="Z157" s="24">
        <f t="shared" si="6"/>
        <v>0</v>
      </c>
      <c r="AA157" s="24" t="str">
        <f t="shared" si="7"/>
        <v/>
      </c>
      <c r="AB157" s="24" t="str">
        <f t="shared" si="8"/>
        <v/>
      </c>
    </row>
    <row r="158" ht="15.75" hidden="1" customHeight="1">
      <c r="A158" s="20" t="str">
        <f>IF('簡易入力モード'!A158&lt;&gt;"",'簡易入力モード'!A158,"")</f>
        <v/>
      </c>
      <c r="B158" s="20"/>
      <c r="C158" s="21" t="str">
        <f>IF('簡易入力モード'!B158&lt;&gt;"",'簡易入力モード'!B158,"")</f>
        <v/>
      </c>
      <c r="D158" s="21" t="str">
        <f>IF('簡易入力モード'!C158&lt;&gt;"",'簡易入力モード'!C158,"")</f>
        <v/>
      </c>
      <c r="E158" s="21"/>
      <c r="F158" s="21"/>
      <c r="G158" s="21"/>
      <c r="H158" s="21"/>
      <c r="I158" s="21"/>
      <c r="J158" s="21"/>
      <c r="K158" s="21"/>
      <c r="L158" s="22"/>
      <c r="M158" s="22"/>
      <c r="N158" s="22"/>
      <c r="O158" s="22"/>
      <c r="P158" s="22"/>
      <c r="Q158" s="22"/>
      <c r="R158" s="20" t="str">
        <f>IF('簡易入力モード'!E158&lt;&gt;"",'簡易入力モード'!E158,"")</f>
        <v/>
      </c>
      <c r="S158" s="23"/>
      <c r="T158" s="21"/>
      <c r="U158" s="24">
        <f t="shared" si="1"/>
        <v>0</v>
      </c>
      <c r="V158" s="24">
        <f t="shared" si="2"/>
        <v>15</v>
      </c>
      <c r="W158" s="24" t="str">
        <f t="shared" si="3"/>
        <v>Gem</v>
      </c>
      <c r="X158" s="24">
        <f t="shared" si="9"/>
        <v>0.4</v>
      </c>
      <c r="Y158" s="24">
        <f t="shared" si="5"/>
        <v>0</v>
      </c>
      <c r="Z158" s="24">
        <f t="shared" si="6"/>
        <v>0</v>
      </c>
      <c r="AA158" s="24" t="str">
        <f t="shared" si="7"/>
        <v/>
      </c>
      <c r="AB158" s="24" t="str">
        <f t="shared" si="8"/>
        <v/>
      </c>
    </row>
    <row r="159" ht="15.75" hidden="1" customHeight="1">
      <c r="A159" s="20" t="str">
        <f>IF('簡易入力モード'!A159&lt;&gt;"",'簡易入力モード'!A159,"")</f>
        <v/>
      </c>
      <c r="B159" s="20"/>
      <c r="C159" s="21" t="str">
        <f>IF('簡易入力モード'!B159&lt;&gt;"",'簡易入力モード'!B159,"")</f>
        <v/>
      </c>
      <c r="D159" s="21" t="str">
        <f>IF('簡易入力モード'!C159&lt;&gt;"",'簡易入力モード'!C159,"")</f>
        <v/>
      </c>
      <c r="E159" s="21"/>
      <c r="F159" s="21"/>
      <c r="G159" s="21"/>
      <c r="H159" s="21"/>
      <c r="I159" s="21"/>
      <c r="J159" s="21"/>
      <c r="K159" s="21"/>
      <c r="L159" s="22"/>
      <c r="M159" s="22"/>
      <c r="N159" s="22"/>
      <c r="O159" s="22"/>
      <c r="P159" s="22"/>
      <c r="Q159" s="22"/>
      <c r="R159" s="20" t="str">
        <f>IF('簡易入力モード'!E159&lt;&gt;"",'簡易入力モード'!E159,"")</f>
        <v/>
      </c>
      <c r="S159" s="23"/>
      <c r="T159" s="21"/>
      <c r="U159" s="24">
        <f t="shared" si="1"/>
        <v>0</v>
      </c>
      <c r="V159" s="24">
        <f t="shared" si="2"/>
        <v>15</v>
      </c>
      <c r="W159" s="24" t="str">
        <f t="shared" si="3"/>
        <v>Gem</v>
      </c>
      <c r="X159" s="24">
        <f t="shared" si="9"/>
        <v>0.4</v>
      </c>
      <c r="Y159" s="24">
        <f t="shared" si="5"/>
        <v>0</v>
      </c>
      <c r="Z159" s="24">
        <f t="shared" si="6"/>
        <v>0</v>
      </c>
      <c r="AA159" s="24" t="str">
        <f t="shared" si="7"/>
        <v/>
      </c>
      <c r="AB159" s="24" t="str">
        <f t="shared" si="8"/>
        <v/>
      </c>
    </row>
    <row r="160" ht="15.75" hidden="1" customHeight="1">
      <c r="A160" s="20" t="str">
        <f>IF('簡易入力モード'!A160&lt;&gt;"",'簡易入力モード'!A160,"")</f>
        <v/>
      </c>
      <c r="B160" s="20"/>
      <c r="C160" s="21" t="str">
        <f>IF('簡易入力モード'!B160&lt;&gt;"",'簡易入力モード'!B160,"")</f>
        <v/>
      </c>
      <c r="D160" s="21" t="str">
        <f>IF('簡易入力モード'!C160&lt;&gt;"",'簡易入力モード'!C160,"")</f>
        <v/>
      </c>
      <c r="E160" s="21"/>
      <c r="F160" s="21"/>
      <c r="G160" s="21"/>
      <c r="H160" s="21"/>
      <c r="I160" s="21"/>
      <c r="J160" s="21"/>
      <c r="K160" s="21"/>
      <c r="L160" s="22"/>
      <c r="M160" s="22"/>
      <c r="N160" s="22"/>
      <c r="O160" s="22"/>
      <c r="P160" s="22"/>
      <c r="Q160" s="22"/>
      <c r="R160" s="20" t="str">
        <f>IF('簡易入力モード'!E160&lt;&gt;"",'簡易入力モード'!E160,"")</f>
        <v/>
      </c>
      <c r="S160" s="23"/>
      <c r="T160" s="21"/>
      <c r="U160" s="24">
        <f t="shared" si="1"/>
        <v>0</v>
      </c>
      <c r="V160" s="24">
        <f t="shared" si="2"/>
        <v>15</v>
      </c>
      <c r="W160" s="24" t="str">
        <f t="shared" si="3"/>
        <v>Gem</v>
      </c>
      <c r="X160" s="24">
        <f t="shared" si="9"/>
        <v>0.4</v>
      </c>
      <c r="Y160" s="24">
        <f t="shared" si="5"/>
        <v>0</v>
      </c>
      <c r="Z160" s="24">
        <f t="shared" si="6"/>
        <v>0</v>
      </c>
      <c r="AA160" s="24" t="str">
        <f t="shared" si="7"/>
        <v/>
      </c>
      <c r="AB160" s="24" t="str">
        <f t="shared" si="8"/>
        <v/>
      </c>
    </row>
    <row r="161" ht="15.75" hidden="1" customHeight="1">
      <c r="A161" s="20" t="str">
        <f>IF('簡易入力モード'!A161&lt;&gt;"",'簡易入力モード'!A161,"")</f>
        <v/>
      </c>
      <c r="B161" s="20"/>
      <c r="C161" s="21" t="str">
        <f>IF('簡易入力モード'!B161&lt;&gt;"",'簡易入力モード'!B161,"")</f>
        <v/>
      </c>
      <c r="D161" s="21" t="str">
        <f>IF('簡易入力モード'!C161&lt;&gt;"",'簡易入力モード'!C161,"")</f>
        <v/>
      </c>
      <c r="E161" s="21"/>
      <c r="F161" s="21"/>
      <c r="G161" s="21"/>
      <c r="H161" s="21"/>
      <c r="I161" s="21"/>
      <c r="J161" s="21"/>
      <c r="K161" s="21"/>
      <c r="L161" s="22"/>
      <c r="M161" s="22"/>
      <c r="N161" s="22"/>
      <c r="O161" s="22"/>
      <c r="P161" s="22"/>
      <c r="Q161" s="22"/>
      <c r="R161" s="20" t="str">
        <f>IF('簡易入力モード'!E161&lt;&gt;"",'簡易入力モード'!E161,"")</f>
        <v/>
      </c>
      <c r="S161" s="23"/>
      <c r="T161" s="21"/>
      <c r="U161" s="24">
        <f t="shared" si="1"/>
        <v>0</v>
      </c>
      <c r="V161" s="24">
        <f t="shared" si="2"/>
        <v>15</v>
      </c>
      <c r="W161" s="24" t="str">
        <f t="shared" si="3"/>
        <v>Gem</v>
      </c>
      <c r="X161" s="24">
        <f t="shared" si="9"/>
        <v>0.4</v>
      </c>
      <c r="Y161" s="24">
        <f t="shared" si="5"/>
        <v>0</v>
      </c>
      <c r="Z161" s="24">
        <f t="shared" si="6"/>
        <v>0</v>
      </c>
      <c r="AA161" s="24" t="str">
        <f t="shared" si="7"/>
        <v/>
      </c>
      <c r="AB161" s="24" t="str">
        <f t="shared" si="8"/>
        <v/>
      </c>
    </row>
    <row r="162" ht="15.75" hidden="1" customHeight="1">
      <c r="A162" s="20" t="str">
        <f>IF('簡易入力モード'!A162&lt;&gt;"",'簡易入力モード'!A162,"")</f>
        <v/>
      </c>
      <c r="B162" s="20"/>
      <c r="C162" s="21" t="str">
        <f>IF('簡易入力モード'!B162&lt;&gt;"",'簡易入力モード'!B162,"")</f>
        <v/>
      </c>
      <c r="D162" s="21" t="str">
        <f>IF('簡易入力モード'!C162&lt;&gt;"",'簡易入力モード'!C162,"")</f>
        <v/>
      </c>
      <c r="E162" s="21"/>
      <c r="F162" s="21"/>
      <c r="G162" s="21"/>
      <c r="H162" s="21"/>
      <c r="I162" s="21"/>
      <c r="J162" s="21"/>
      <c r="K162" s="21"/>
      <c r="L162" s="22"/>
      <c r="M162" s="22"/>
      <c r="N162" s="22"/>
      <c r="O162" s="22"/>
      <c r="P162" s="22"/>
      <c r="Q162" s="22"/>
      <c r="R162" s="20" t="str">
        <f>IF('簡易入力モード'!E162&lt;&gt;"",'簡易入力モード'!E162,"")</f>
        <v/>
      </c>
      <c r="S162" s="23"/>
      <c r="T162" s="21"/>
      <c r="U162" s="24">
        <f t="shared" si="1"/>
        <v>0</v>
      </c>
      <c r="V162" s="24">
        <f t="shared" si="2"/>
        <v>15</v>
      </c>
      <c r="W162" s="24" t="str">
        <f t="shared" si="3"/>
        <v>Gem</v>
      </c>
      <c r="X162" s="24">
        <f t="shared" si="9"/>
        <v>0.4</v>
      </c>
      <c r="Y162" s="24">
        <f t="shared" si="5"/>
        <v>0</v>
      </c>
      <c r="Z162" s="24">
        <f t="shared" si="6"/>
        <v>0</v>
      </c>
      <c r="AA162" s="24" t="str">
        <f t="shared" si="7"/>
        <v/>
      </c>
      <c r="AB162" s="24" t="str">
        <f t="shared" si="8"/>
        <v/>
      </c>
    </row>
    <row r="163" ht="15.75" hidden="1" customHeight="1">
      <c r="A163" s="20" t="str">
        <f>IF('簡易入力モード'!A163&lt;&gt;"",'簡易入力モード'!A163,"")</f>
        <v/>
      </c>
      <c r="B163" s="20"/>
      <c r="C163" s="21" t="str">
        <f>IF('簡易入力モード'!B163&lt;&gt;"",'簡易入力モード'!B163,"")</f>
        <v/>
      </c>
      <c r="D163" s="21" t="str">
        <f>IF('簡易入力モード'!C163&lt;&gt;"",'簡易入力モード'!C163,"")</f>
        <v/>
      </c>
      <c r="E163" s="21"/>
      <c r="F163" s="21"/>
      <c r="G163" s="21"/>
      <c r="H163" s="21"/>
      <c r="I163" s="21"/>
      <c r="J163" s="21"/>
      <c r="K163" s="21"/>
      <c r="L163" s="22"/>
      <c r="M163" s="22"/>
      <c r="N163" s="22"/>
      <c r="O163" s="22"/>
      <c r="P163" s="22"/>
      <c r="Q163" s="22"/>
      <c r="R163" s="20" t="str">
        <f>IF('簡易入力モード'!E163&lt;&gt;"",'簡易入力モード'!E163,"")</f>
        <v/>
      </c>
      <c r="S163" s="23"/>
      <c r="T163" s="21"/>
      <c r="U163" s="24">
        <f t="shared" si="1"/>
        <v>0</v>
      </c>
      <c r="V163" s="24">
        <f t="shared" si="2"/>
        <v>15</v>
      </c>
      <c r="W163" s="24" t="str">
        <f t="shared" si="3"/>
        <v>Gem</v>
      </c>
      <c r="X163" s="24">
        <f t="shared" si="9"/>
        <v>0.4</v>
      </c>
      <c r="Y163" s="24">
        <f t="shared" si="5"/>
        <v>0</v>
      </c>
      <c r="Z163" s="24">
        <f t="shared" si="6"/>
        <v>0</v>
      </c>
      <c r="AA163" s="24" t="str">
        <f t="shared" si="7"/>
        <v/>
      </c>
      <c r="AB163" s="24" t="str">
        <f t="shared" si="8"/>
        <v/>
      </c>
    </row>
    <row r="164" ht="15.75" hidden="1" customHeight="1">
      <c r="A164" s="20" t="str">
        <f>IF('簡易入力モード'!A164&lt;&gt;"",'簡易入力モード'!A164,"")</f>
        <v/>
      </c>
      <c r="B164" s="20"/>
      <c r="C164" s="21" t="str">
        <f>IF('簡易入力モード'!B164&lt;&gt;"",'簡易入力モード'!B164,"")</f>
        <v/>
      </c>
      <c r="D164" s="21" t="str">
        <f>IF('簡易入力モード'!C164&lt;&gt;"",'簡易入力モード'!C164,"")</f>
        <v/>
      </c>
      <c r="E164" s="21"/>
      <c r="F164" s="21"/>
      <c r="G164" s="21"/>
      <c r="H164" s="21"/>
      <c r="I164" s="21"/>
      <c r="J164" s="21"/>
      <c r="K164" s="21"/>
      <c r="L164" s="22"/>
      <c r="M164" s="22"/>
      <c r="N164" s="22"/>
      <c r="O164" s="22"/>
      <c r="P164" s="22"/>
      <c r="Q164" s="22"/>
      <c r="R164" s="20" t="str">
        <f>IF('簡易入力モード'!E164&lt;&gt;"",'簡易入力モード'!E164,"")</f>
        <v/>
      </c>
      <c r="S164" s="23"/>
      <c r="T164" s="21"/>
      <c r="U164" s="24">
        <f t="shared" si="1"/>
        <v>0</v>
      </c>
      <c r="V164" s="24">
        <f t="shared" si="2"/>
        <v>15</v>
      </c>
      <c r="W164" s="24" t="str">
        <f t="shared" si="3"/>
        <v>Gem</v>
      </c>
      <c r="X164" s="24">
        <f t="shared" si="9"/>
        <v>0.4</v>
      </c>
      <c r="Y164" s="24">
        <f t="shared" si="5"/>
        <v>0</v>
      </c>
      <c r="Z164" s="24">
        <f t="shared" si="6"/>
        <v>0</v>
      </c>
      <c r="AA164" s="24" t="str">
        <f t="shared" si="7"/>
        <v/>
      </c>
      <c r="AB164" s="24" t="str">
        <f t="shared" si="8"/>
        <v/>
      </c>
    </row>
    <row r="165" ht="15.75" hidden="1" customHeight="1">
      <c r="A165" s="20" t="str">
        <f>IF('簡易入力モード'!A165&lt;&gt;"",'簡易入力モード'!A165,"")</f>
        <v/>
      </c>
      <c r="B165" s="20"/>
      <c r="C165" s="21" t="str">
        <f>IF('簡易入力モード'!B165&lt;&gt;"",'簡易入力モード'!B165,"")</f>
        <v/>
      </c>
      <c r="D165" s="21" t="str">
        <f>IF('簡易入力モード'!C165&lt;&gt;"",'簡易入力モード'!C165,"")</f>
        <v/>
      </c>
      <c r="E165" s="21"/>
      <c r="F165" s="21"/>
      <c r="G165" s="21"/>
      <c r="H165" s="21"/>
      <c r="I165" s="21"/>
      <c r="J165" s="21"/>
      <c r="K165" s="21"/>
      <c r="L165" s="22"/>
      <c r="M165" s="22"/>
      <c r="N165" s="22"/>
      <c r="O165" s="22"/>
      <c r="P165" s="22"/>
      <c r="Q165" s="22"/>
      <c r="R165" s="20" t="str">
        <f>IF('簡易入力モード'!E165&lt;&gt;"",'簡易入力モード'!E165,"")</f>
        <v/>
      </c>
      <c r="S165" s="23"/>
      <c r="T165" s="21"/>
      <c r="U165" s="24">
        <f t="shared" si="1"/>
        <v>0</v>
      </c>
      <c r="V165" s="24">
        <f t="shared" si="2"/>
        <v>15</v>
      </c>
      <c r="W165" s="24" t="str">
        <f t="shared" si="3"/>
        <v>Gem</v>
      </c>
      <c r="X165" s="24">
        <f t="shared" si="9"/>
        <v>0.4</v>
      </c>
      <c r="Y165" s="24">
        <f t="shared" si="5"/>
        <v>0</v>
      </c>
      <c r="Z165" s="24">
        <f t="shared" si="6"/>
        <v>0</v>
      </c>
      <c r="AA165" s="24" t="str">
        <f t="shared" si="7"/>
        <v/>
      </c>
      <c r="AB165" s="24" t="str">
        <f t="shared" si="8"/>
        <v/>
      </c>
    </row>
    <row r="166" ht="15.75" hidden="1" customHeight="1">
      <c r="A166" s="20" t="str">
        <f>IF('簡易入力モード'!A166&lt;&gt;"",'簡易入力モード'!A166,"")</f>
        <v/>
      </c>
      <c r="B166" s="20"/>
      <c r="C166" s="21" t="str">
        <f>IF('簡易入力モード'!B166&lt;&gt;"",'簡易入力モード'!B166,"")</f>
        <v/>
      </c>
      <c r="D166" s="21" t="str">
        <f>IF('簡易入力モード'!C166&lt;&gt;"",'簡易入力モード'!C166,"")</f>
        <v/>
      </c>
      <c r="E166" s="21"/>
      <c r="F166" s="21"/>
      <c r="G166" s="21"/>
      <c r="H166" s="21"/>
      <c r="I166" s="21"/>
      <c r="J166" s="21"/>
      <c r="K166" s="21"/>
      <c r="L166" s="22"/>
      <c r="M166" s="22"/>
      <c r="N166" s="22"/>
      <c r="O166" s="22"/>
      <c r="P166" s="22"/>
      <c r="Q166" s="22"/>
      <c r="R166" s="20" t="str">
        <f>IF('簡易入力モード'!E166&lt;&gt;"",'簡易入力モード'!E166,"")</f>
        <v/>
      </c>
      <c r="S166" s="23"/>
      <c r="T166" s="21"/>
      <c r="U166" s="24">
        <f t="shared" si="1"/>
        <v>0</v>
      </c>
      <c r="V166" s="24">
        <f t="shared" si="2"/>
        <v>15</v>
      </c>
      <c r="W166" s="24" t="str">
        <f t="shared" si="3"/>
        <v>Gem</v>
      </c>
      <c r="X166" s="24">
        <f t="shared" si="9"/>
        <v>0.4</v>
      </c>
      <c r="Y166" s="24">
        <f t="shared" si="5"/>
        <v>0</v>
      </c>
      <c r="Z166" s="24">
        <f t="shared" si="6"/>
        <v>0</v>
      </c>
      <c r="AA166" s="24" t="str">
        <f t="shared" si="7"/>
        <v/>
      </c>
      <c r="AB166" s="24" t="str">
        <f t="shared" si="8"/>
        <v/>
      </c>
    </row>
    <row r="167" ht="15.75" hidden="1" customHeight="1">
      <c r="A167" s="20" t="str">
        <f>IF('簡易入力モード'!A167&lt;&gt;"",'簡易入力モード'!A167,"")</f>
        <v/>
      </c>
      <c r="B167" s="20"/>
      <c r="C167" s="21" t="str">
        <f>IF('簡易入力モード'!B167&lt;&gt;"",'簡易入力モード'!B167,"")</f>
        <v/>
      </c>
      <c r="D167" s="21" t="str">
        <f>IF('簡易入力モード'!C167&lt;&gt;"",'簡易入力モード'!C167,"")</f>
        <v/>
      </c>
      <c r="E167" s="21"/>
      <c r="F167" s="21"/>
      <c r="G167" s="21"/>
      <c r="H167" s="21"/>
      <c r="I167" s="21"/>
      <c r="J167" s="21"/>
      <c r="K167" s="21"/>
      <c r="L167" s="22"/>
      <c r="M167" s="22"/>
      <c r="N167" s="22"/>
      <c r="O167" s="22"/>
      <c r="P167" s="22"/>
      <c r="Q167" s="22"/>
      <c r="R167" s="20" t="str">
        <f>IF('簡易入力モード'!E167&lt;&gt;"",'簡易入力モード'!E167,"")</f>
        <v/>
      </c>
      <c r="S167" s="23"/>
      <c r="T167" s="21"/>
      <c r="U167" s="24">
        <f t="shared" si="1"/>
        <v>0</v>
      </c>
      <c r="V167" s="24">
        <f t="shared" si="2"/>
        <v>15</v>
      </c>
      <c r="W167" s="24" t="str">
        <f t="shared" si="3"/>
        <v>Gem</v>
      </c>
      <c r="X167" s="24">
        <f t="shared" si="9"/>
        <v>0.4</v>
      </c>
      <c r="Y167" s="24">
        <f t="shared" si="5"/>
        <v>0</v>
      </c>
      <c r="Z167" s="24">
        <f t="shared" si="6"/>
        <v>0</v>
      </c>
      <c r="AA167" s="24" t="str">
        <f t="shared" si="7"/>
        <v/>
      </c>
      <c r="AB167" s="24" t="str">
        <f t="shared" si="8"/>
        <v/>
      </c>
    </row>
    <row r="168" ht="15.75" hidden="1" customHeight="1">
      <c r="A168" s="20" t="str">
        <f>IF('簡易入力モード'!A168&lt;&gt;"",'簡易入力モード'!A168,"")</f>
        <v/>
      </c>
      <c r="B168" s="20"/>
      <c r="C168" s="21" t="str">
        <f>IF('簡易入力モード'!B168&lt;&gt;"",'簡易入力モード'!B168,"")</f>
        <v/>
      </c>
      <c r="D168" s="21" t="str">
        <f>IF('簡易入力モード'!C168&lt;&gt;"",'簡易入力モード'!C168,"")</f>
        <v/>
      </c>
      <c r="E168" s="21"/>
      <c r="F168" s="21"/>
      <c r="G168" s="21"/>
      <c r="H168" s="21"/>
      <c r="I168" s="21"/>
      <c r="J168" s="21"/>
      <c r="K168" s="21"/>
      <c r="L168" s="22"/>
      <c r="M168" s="22"/>
      <c r="N168" s="22"/>
      <c r="O168" s="22"/>
      <c r="P168" s="22"/>
      <c r="Q168" s="22"/>
      <c r="R168" s="20" t="str">
        <f>IF('簡易入力モード'!E168&lt;&gt;"",'簡易入力モード'!E168,"")</f>
        <v/>
      </c>
      <c r="S168" s="23"/>
      <c r="T168" s="21"/>
      <c r="U168" s="24">
        <f t="shared" si="1"/>
        <v>0</v>
      </c>
      <c r="V168" s="24">
        <f t="shared" si="2"/>
        <v>15</v>
      </c>
      <c r="W168" s="24" t="str">
        <f t="shared" si="3"/>
        <v>Gem</v>
      </c>
      <c r="X168" s="24">
        <f t="shared" si="9"/>
        <v>0.4</v>
      </c>
      <c r="Y168" s="24">
        <f t="shared" si="5"/>
        <v>0</v>
      </c>
      <c r="Z168" s="24">
        <f t="shared" si="6"/>
        <v>0</v>
      </c>
      <c r="AA168" s="24" t="str">
        <f t="shared" si="7"/>
        <v/>
      </c>
      <c r="AB168" s="24" t="str">
        <f t="shared" si="8"/>
        <v/>
      </c>
    </row>
    <row r="169" ht="15.75" hidden="1" customHeight="1">
      <c r="A169" s="20" t="str">
        <f>IF('簡易入力モード'!A169&lt;&gt;"",'簡易入力モード'!A169,"")</f>
        <v/>
      </c>
      <c r="B169" s="20"/>
      <c r="C169" s="21" t="str">
        <f>IF('簡易入力モード'!B169&lt;&gt;"",'簡易入力モード'!B169,"")</f>
        <v/>
      </c>
      <c r="D169" s="21" t="str">
        <f>IF('簡易入力モード'!C169&lt;&gt;"",'簡易入力モード'!C169,"")</f>
        <v/>
      </c>
      <c r="E169" s="21"/>
      <c r="F169" s="21"/>
      <c r="G169" s="21"/>
      <c r="H169" s="21"/>
      <c r="I169" s="21"/>
      <c r="J169" s="21"/>
      <c r="K169" s="21"/>
      <c r="L169" s="22"/>
      <c r="M169" s="22"/>
      <c r="N169" s="22"/>
      <c r="O169" s="22"/>
      <c r="P169" s="22"/>
      <c r="Q169" s="22"/>
      <c r="R169" s="20" t="str">
        <f>IF('簡易入力モード'!E169&lt;&gt;"",'簡易入力モード'!E169,"")</f>
        <v/>
      </c>
      <c r="S169" s="23"/>
      <c r="T169" s="21"/>
      <c r="U169" s="24">
        <f t="shared" si="1"/>
        <v>0</v>
      </c>
      <c r="V169" s="24">
        <f t="shared" si="2"/>
        <v>15</v>
      </c>
      <c r="W169" s="24" t="str">
        <f t="shared" si="3"/>
        <v>Gem</v>
      </c>
      <c r="X169" s="24">
        <f t="shared" si="9"/>
        <v>0.4</v>
      </c>
      <c r="Y169" s="24">
        <f t="shared" si="5"/>
        <v>0</v>
      </c>
      <c r="Z169" s="24">
        <f t="shared" si="6"/>
        <v>0</v>
      </c>
      <c r="AA169" s="24" t="str">
        <f t="shared" si="7"/>
        <v/>
      </c>
      <c r="AB169" s="24" t="str">
        <f t="shared" si="8"/>
        <v/>
      </c>
    </row>
    <row r="170" ht="15.75" hidden="1" customHeight="1">
      <c r="A170" s="20" t="str">
        <f>IF('簡易入力モード'!A170&lt;&gt;"",'簡易入力モード'!A170,"")</f>
        <v/>
      </c>
      <c r="B170" s="20"/>
      <c r="C170" s="21" t="str">
        <f>IF('簡易入力モード'!B170&lt;&gt;"",'簡易入力モード'!B170,"")</f>
        <v/>
      </c>
      <c r="D170" s="21" t="str">
        <f>IF('簡易入力モード'!C170&lt;&gt;"",'簡易入力モード'!C170,"")</f>
        <v/>
      </c>
      <c r="E170" s="21"/>
      <c r="F170" s="21"/>
      <c r="G170" s="21"/>
      <c r="H170" s="21"/>
      <c r="I170" s="21"/>
      <c r="J170" s="21"/>
      <c r="K170" s="21"/>
      <c r="L170" s="22"/>
      <c r="M170" s="22"/>
      <c r="N170" s="22"/>
      <c r="O170" s="22"/>
      <c r="P170" s="22"/>
      <c r="Q170" s="22"/>
      <c r="R170" s="20" t="str">
        <f>IF('簡易入力モード'!E170&lt;&gt;"",'簡易入力モード'!E170,"")</f>
        <v/>
      </c>
      <c r="S170" s="23"/>
      <c r="T170" s="21"/>
      <c r="U170" s="24">
        <f t="shared" si="1"/>
        <v>0</v>
      </c>
      <c r="V170" s="24">
        <f t="shared" si="2"/>
        <v>15</v>
      </c>
      <c r="W170" s="24" t="str">
        <f t="shared" si="3"/>
        <v>Gem</v>
      </c>
      <c r="X170" s="24">
        <f t="shared" si="9"/>
        <v>0.4</v>
      </c>
      <c r="Y170" s="24">
        <f t="shared" si="5"/>
        <v>0</v>
      </c>
      <c r="Z170" s="24">
        <f t="shared" si="6"/>
        <v>0</v>
      </c>
      <c r="AA170" s="24" t="str">
        <f t="shared" si="7"/>
        <v/>
      </c>
      <c r="AB170" s="24" t="str">
        <f t="shared" si="8"/>
        <v/>
      </c>
    </row>
    <row r="171" ht="15.75" hidden="1" customHeight="1">
      <c r="A171" s="20" t="str">
        <f>IF('簡易入力モード'!A171&lt;&gt;"",'簡易入力モード'!A171,"")</f>
        <v/>
      </c>
      <c r="B171" s="20"/>
      <c r="C171" s="21" t="str">
        <f>IF('簡易入力モード'!B171&lt;&gt;"",'簡易入力モード'!B171,"")</f>
        <v/>
      </c>
      <c r="D171" s="21" t="str">
        <f>IF('簡易入力モード'!C171&lt;&gt;"",'簡易入力モード'!C171,"")</f>
        <v/>
      </c>
      <c r="E171" s="21"/>
      <c r="F171" s="21"/>
      <c r="G171" s="21"/>
      <c r="H171" s="21"/>
      <c r="I171" s="21"/>
      <c r="J171" s="21"/>
      <c r="K171" s="21"/>
      <c r="L171" s="22"/>
      <c r="M171" s="22"/>
      <c r="N171" s="22"/>
      <c r="O171" s="22"/>
      <c r="P171" s="22"/>
      <c r="Q171" s="22"/>
      <c r="R171" s="20" t="str">
        <f>IF('簡易入力モード'!E171&lt;&gt;"",'簡易入力モード'!E171,"")</f>
        <v/>
      </c>
      <c r="S171" s="23"/>
      <c r="T171" s="21"/>
      <c r="U171" s="24">
        <f t="shared" si="1"/>
        <v>0</v>
      </c>
      <c r="V171" s="24">
        <f t="shared" si="2"/>
        <v>15</v>
      </c>
      <c r="W171" s="24" t="str">
        <f t="shared" si="3"/>
        <v>Gem</v>
      </c>
      <c r="X171" s="24">
        <f t="shared" si="9"/>
        <v>0.4</v>
      </c>
      <c r="Y171" s="24">
        <f t="shared" si="5"/>
        <v>0</v>
      </c>
      <c r="Z171" s="24">
        <f t="shared" si="6"/>
        <v>0</v>
      </c>
      <c r="AA171" s="24" t="str">
        <f t="shared" si="7"/>
        <v/>
      </c>
      <c r="AB171" s="24" t="str">
        <f t="shared" si="8"/>
        <v/>
      </c>
    </row>
    <row r="172" ht="15.75" hidden="1" customHeight="1">
      <c r="A172" s="20" t="str">
        <f>IF('簡易入力モード'!A172&lt;&gt;"",'簡易入力モード'!A172,"")</f>
        <v/>
      </c>
      <c r="B172" s="20"/>
      <c r="C172" s="21" t="str">
        <f>IF('簡易入力モード'!B172&lt;&gt;"",'簡易入力モード'!B172,"")</f>
        <v/>
      </c>
      <c r="D172" s="21" t="str">
        <f>IF('簡易入力モード'!C172&lt;&gt;"",'簡易入力モード'!C172,"")</f>
        <v/>
      </c>
      <c r="E172" s="21"/>
      <c r="F172" s="21"/>
      <c r="G172" s="21"/>
      <c r="H172" s="21"/>
      <c r="I172" s="21"/>
      <c r="J172" s="21"/>
      <c r="K172" s="21"/>
      <c r="L172" s="22"/>
      <c r="M172" s="22"/>
      <c r="N172" s="22"/>
      <c r="O172" s="22"/>
      <c r="P172" s="22"/>
      <c r="Q172" s="22"/>
      <c r="R172" s="20" t="str">
        <f>IF('簡易入力モード'!E172&lt;&gt;"",'簡易入力モード'!E172,"")</f>
        <v/>
      </c>
      <c r="S172" s="23"/>
      <c r="T172" s="21"/>
      <c r="U172" s="24">
        <f t="shared" si="1"/>
        <v>0</v>
      </c>
      <c r="V172" s="24">
        <f t="shared" si="2"/>
        <v>15</v>
      </c>
      <c r="W172" s="24" t="str">
        <f t="shared" si="3"/>
        <v>Gem</v>
      </c>
      <c r="X172" s="24">
        <f t="shared" si="9"/>
        <v>0.4</v>
      </c>
      <c r="Y172" s="24">
        <f t="shared" si="5"/>
        <v>0</v>
      </c>
      <c r="Z172" s="24">
        <f t="shared" si="6"/>
        <v>0</v>
      </c>
      <c r="AA172" s="24" t="str">
        <f t="shared" si="7"/>
        <v/>
      </c>
      <c r="AB172" s="24" t="str">
        <f t="shared" si="8"/>
        <v/>
      </c>
    </row>
    <row r="173" ht="15.75" hidden="1" customHeight="1">
      <c r="A173" s="20" t="str">
        <f>IF('簡易入力モード'!A173&lt;&gt;"",'簡易入力モード'!A173,"")</f>
        <v/>
      </c>
      <c r="B173" s="20"/>
      <c r="C173" s="21" t="str">
        <f>IF('簡易入力モード'!B173&lt;&gt;"",'簡易入力モード'!B173,"")</f>
        <v/>
      </c>
      <c r="D173" s="21" t="str">
        <f>IF('簡易入力モード'!C173&lt;&gt;"",'簡易入力モード'!C173,"")</f>
        <v/>
      </c>
      <c r="E173" s="21"/>
      <c r="F173" s="21"/>
      <c r="G173" s="21"/>
      <c r="H173" s="21"/>
      <c r="I173" s="21"/>
      <c r="J173" s="21"/>
      <c r="K173" s="21"/>
      <c r="L173" s="22"/>
      <c r="M173" s="22"/>
      <c r="N173" s="22"/>
      <c r="O173" s="22"/>
      <c r="P173" s="22"/>
      <c r="Q173" s="22"/>
      <c r="R173" s="20" t="str">
        <f>IF('簡易入力モード'!E173&lt;&gt;"",'簡易入力モード'!E173,"")</f>
        <v/>
      </c>
      <c r="S173" s="23"/>
      <c r="T173" s="21"/>
      <c r="U173" s="24">
        <f t="shared" si="1"/>
        <v>0</v>
      </c>
      <c r="V173" s="24">
        <f t="shared" si="2"/>
        <v>15</v>
      </c>
      <c r="W173" s="24" t="str">
        <f t="shared" si="3"/>
        <v>Gem</v>
      </c>
      <c r="X173" s="24">
        <f t="shared" si="9"/>
        <v>0.4</v>
      </c>
      <c r="Y173" s="24">
        <f t="shared" si="5"/>
        <v>0</v>
      </c>
      <c r="Z173" s="24">
        <f t="shared" si="6"/>
        <v>0</v>
      </c>
      <c r="AA173" s="24" t="str">
        <f t="shared" si="7"/>
        <v/>
      </c>
      <c r="AB173" s="24" t="str">
        <f t="shared" si="8"/>
        <v/>
      </c>
    </row>
    <row r="174" ht="15.75" hidden="1" customHeight="1">
      <c r="A174" s="20" t="str">
        <f>IF('簡易入力モード'!A174&lt;&gt;"",'簡易入力モード'!A174,"")</f>
        <v/>
      </c>
      <c r="B174" s="20"/>
      <c r="C174" s="21" t="str">
        <f>IF('簡易入力モード'!B174&lt;&gt;"",'簡易入力モード'!B174,"")</f>
        <v/>
      </c>
      <c r="D174" s="21" t="str">
        <f>IF('簡易入力モード'!C174&lt;&gt;"",'簡易入力モード'!C174,"")</f>
        <v/>
      </c>
      <c r="E174" s="21"/>
      <c r="F174" s="21"/>
      <c r="G174" s="21"/>
      <c r="H174" s="21"/>
      <c r="I174" s="21"/>
      <c r="J174" s="21"/>
      <c r="K174" s="21"/>
      <c r="L174" s="22"/>
      <c r="M174" s="22"/>
      <c r="N174" s="22"/>
      <c r="O174" s="22"/>
      <c r="P174" s="22"/>
      <c r="Q174" s="22"/>
      <c r="R174" s="20" t="str">
        <f>IF('簡易入力モード'!E174&lt;&gt;"",'簡易入力モード'!E174,"")</f>
        <v/>
      </c>
      <c r="S174" s="23"/>
      <c r="T174" s="21"/>
      <c r="U174" s="24">
        <f t="shared" si="1"/>
        <v>0</v>
      </c>
      <c r="V174" s="24">
        <f t="shared" si="2"/>
        <v>15</v>
      </c>
      <c r="W174" s="24" t="str">
        <f t="shared" si="3"/>
        <v>Gem</v>
      </c>
      <c r="X174" s="24">
        <f t="shared" si="9"/>
        <v>0.4</v>
      </c>
      <c r="Y174" s="24">
        <f t="shared" si="5"/>
        <v>0</v>
      </c>
      <c r="Z174" s="24">
        <f t="shared" si="6"/>
        <v>0</v>
      </c>
      <c r="AA174" s="24" t="str">
        <f t="shared" si="7"/>
        <v/>
      </c>
      <c r="AB174" s="24" t="str">
        <f t="shared" si="8"/>
        <v/>
      </c>
    </row>
    <row r="175" ht="15.75" hidden="1" customHeight="1">
      <c r="A175" s="20" t="str">
        <f>IF('簡易入力モード'!A175&lt;&gt;"",'簡易入力モード'!A175,"")</f>
        <v/>
      </c>
      <c r="B175" s="20"/>
      <c r="C175" s="21" t="str">
        <f>IF('簡易入力モード'!B175&lt;&gt;"",'簡易入力モード'!B175,"")</f>
        <v/>
      </c>
      <c r="D175" s="21" t="str">
        <f>IF('簡易入力モード'!C175&lt;&gt;"",'簡易入力モード'!C175,"")</f>
        <v/>
      </c>
      <c r="E175" s="21"/>
      <c r="F175" s="21"/>
      <c r="G175" s="21"/>
      <c r="H175" s="21"/>
      <c r="I175" s="21"/>
      <c r="J175" s="21"/>
      <c r="K175" s="21"/>
      <c r="L175" s="22"/>
      <c r="M175" s="22"/>
      <c r="N175" s="22"/>
      <c r="O175" s="22"/>
      <c r="P175" s="22"/>
      <c r="Q175" s="22"/>
      <c r="R175" s="20" t="str">
        <f>IF('簡易入力モード'!E175&lt;&gt;"",'簡易入力モード'!E175,"")</f>
        <v/>
      </c>
      <c r="S175" s="23"/>
      <c r="T175" s="21"/>
      <c r="U175" s="24">
        <f t="shared" si="1"/>
        <v>0</v>
      </c>
      <c r="V175" s="24">
        <f t="shared" si="2"/>
        <v>15</v>
      </c>
      <c r="W175" s="24" t="str">
        <f t="shared" si="3"/>
        <v>Gem</v>
      </c>
      <c r="X175" s="24">
        <f t="shared" si="9"/>
        <v>0.4</v>
      </c>
      <c r="Y175" s="24">
        <f t="shared" si="5"/>
        <v>0</v>
      </c>
      <c r="Z175" s="24">
        <f t="shared" si="6"/>
        <v>0</v>
      </c>
      <c r="AA175" s="24" t="str">
        <f t="shared" si="7"/>
        <v/>
      </c>
      <c r="AB175" s="24" t="str">
        <f t="shared" si="8"/>
        <v/>
      </c>
    </row>
    <row r="176" ht="15.75" hidden="1" customHeight="1">
      <c r="A176" s="20" t="str">
        <f>IF('簡易入力モード'!A176&lt;&gt;"",'簡易入力モード'!A176,"")</f>
        <v/>
      </c>
      <c r="B176" s="20"/>
      <c r="C176" s="21" t="str">
        <f>IF('簡易入力モード'!B176&lt;&gt;"",'簡易入力モード'!B176,"")</f>
        <v/>
      </c>
      <c r="D176" s="21" t="str">
        <f>IF('簡易入力モード'!C176&lt;&gt;"",'簡易入力モード'!C176,"")</f>
        <v/>
      </c>
      <c r="E176" s="21"/>
      <c r="F176" s="21"/>
      <c r="G176" s="21"/>
      <c r="H176" s="21"/>
      <c r="I176" s="21"/>
      <c r="J176" s="21"/>
      <c r="K176" s="21"/>
      <c r="L176" s="22"/>
      <c r="M176" s="22"/>
      <c r="N176" s="22"/>
      <c r="O176" s="22"/>
      <c r="P176" s="22"/>
      <c r="Q176" s="22"/>
      <c r="R176" s="20" t="str">
        <f>IF('簡易入力モード'!E176&lt;&gt;"",'簡易入力モード'!E176,"")</f>
        <v/>
      </c>
      <c r="S176" s="23"/>
      <c r="T176" s="21"/>
      <c r="U176" s="24">
        <f t="shared" si="1"/>
        <v>0</v>
      </c>
      <c r="V176" s="24">
        <f t="shared" si="2"/>
        <v>15</v>
      </c>
      <c r="W176" s="24" t="str">
        <f t="shared" si="3"/>
        <v>Gem</v>
      </c>
      <c r="X176" s="24">
        <f t="shared" si="9"/>
        <v>0.4</v>
      </c>
      <c r="Y176" s="24">
        <f t="shared" si="5"/>
        <v>0</v>
      </c>
      <c r="Z176" s="24">
        <f t="shared" si="6"/>
        <v>0</v>
      </c>
      <c r="AA176" s="24" t="str">
        <f t="shared" si="7"/>
        <v/>
      </c>
      <c r="AB176" s="24" t="str">
        <f t="shared" si="8"/>
        <v/>
      </c>
    </row>
    <row r="177" ht="15.75" hidden="1" customHeight="1">
      <c r="A177" s="20" t="str">
        <f>IF('簡易入力モード'!A177&lt;&gt;"",'簡易入力モード'!A177,"")</f>
        <v/>
      </c>
      <c r="B177" s="20"/>
      <c r="C177" s="21" t="str">
        <f>IF('簡易入力モード'!B177&lt;&gt;"",'簡易入力モード'!B177,"")</f>
        <v/>
      </c>
      <c r="D177" s="21" t="str">
        <f>IF('簡易入力モード'!C177&lt;&gt;"",'簡易入力モード'!C177,"")</f>
        <v/>
      </c>
      <c r="E177" s="21"/>
      <c r="F177" s="21"/>
      <c r="G177" s="21"/>
      <c r="H177" s="21"/>
      <c r="I177" s="21"/>
      <c r="J177" s="21"/>
      <c r="K177" s="21"/>
      <c r="L177" s="22"/>
      <c r="M177" s="22"/>
      <c r="N177" s="22"/>
      <c r="O177" s="22"/>
      <c r="P177" s="22"/>
      <c r="Q177" s="22"/>
      <c r="R177" s="20" t="str">
        <f>IF('簡易入力モード'!E177&lt;&gt;"",'簡易入力モード'!E177,"")</f>
        <v/>
      </c>
      <c r="S177" s="23"/>
      <c r="T177" s="21"/>
      <c r="U177" s="24">
        <f t="shared" si="1"/>
        <v>0</v>
      </c>
      <c r="V177" s="24">
        <f t="shared" si="2"/>
        <v>15</v>
      </c>
      <c r="W177" s="24" t="str">
        <f t="shared" si="3"/>
        <v>Gem</v>
      </c>
      <c r="X177" s="24">
        <f t="shared" si="9"/>
        <v>0.4</v>
      </c>
      <c r="Y177" s="24">
        <f t="shared" si="5"/>
        <v>0</v>
      </c>
      <c r="Z177" s="24">
        <f t="shared" si="6"/>
        <v>0</v>
      </c>
      <c r="AA177" s="24" t="str">
        <f t="shared" si="7"/>
        <v/>
      </c>
      <c r="AB177" s="24" t="str">
        <f t="shared" si="8"/>
        <v/>
      </c>
    </row>
    <row r="178" ht="15.75" hidden="1" customHeight="1">
      <c r="A178" s="20" t="str">
        <f>IF('簡易入力モード'!A178&lt;&gt;"",'簡易入力モード'!A178,"")</f>
        <v/>
      </c>
      <c r="B178" s="20"/>
      <c r="C178" s="21" t="str">
        <f>IF('簡易入力モード'!B178&lt;&gt;"",'簡易入力モード'!B178,"")</f>
        <v/>
      </c>
      <c r="D178" s="21" t="str">
        <f>IF('簡易入力モード'!C178&lt;&gt;"",'簡易入力モード'!C178,"")</f>
        <v/>
      </c>
      <c r="E178" s="21"/>
      <c r="F178" s="21"/>
      <c r="G178" s="21"/>
      <c r="H178" s="21"/>
      <c r="I178" s="21"/>
      <c r="J178" s="21"/>
      <c r="K178" s="21"/>
      <c r="L178" s="22"/>
      <c r="M178" s="22"/>
      <c r="N178" s="22"/>
      <c r="O178" s="22"/>
      <c r="P178" s="22"/>
      <c r="Q178" s="22"/>
      <c r="R178" s="20" t="str">
        <f>IF('簡易入力モード'!E178&lt;&gt;"",'簡易入力モード'!E178,"")</f>
        <v/>
      </c>
      <c r="S178" s="23"/>
      <c r="T178" s="21"/>
      <c r="U178" s="24">
        <f t="shared" si="1"/>
        <v>0</v>
      </c>
      <c r="V178" s="24">
        <f t="shared" si="2"/>
        <v>15</v>
      </c>
      <c r="W178" s="24" t="str">
        <f t="shared" si="3"/>
        <v>Gem</v>
      </c>
      <c r="X178" s="24">
        <f t="shared" si="9"/>
        <v>0.4</v>
      </c>
      <c r="Y178" s="24">
        <f t="shared" si="5"/>
        <v>0</v>
      </c>
      <c r="Z178" s="24">
        <f t="shared" si="6"/>
        <v>0</v>
      </c>
      <c r="AA178" s="24" t="str">
        <f t="shared" si="7"/>
        <v/>
      </c>
      <c r="AB178" s="24" t="str">
        <f t="shared" si="8"/>
        <v/>
      </c>
    </row>
    <row r="179" ht="15.75" hidden="1" customHeight="1">
      <c r="A179" s="20" t="str">
        <f>IF('簡易入力モード'!A179&lt;&gt;"",'簡易入力モード'!A179,"")</f>
        <v/>
      </c>
      <c r="B179" s="20"/>
      <c r="C179" s="21" t="str">
        <f>IF('簡易入力モード'!B179&lt;&gt;"",'簡易入力モード'!B179,"")</f>
        <v/>
      </c>
      <c r="D179" s="21" t="str">
        <f>IF('簡易入力モード'!C179&lt;&gt;"",'簡易入力モード'!C179,"")</f>
        <v/>
      </c>
      <c r="E179" s="21"/>
      <c r="F179" s="21"/>
      <c r="G179" s="21"/>
      <c r="H179" s="21"/>
      <c r="I179" s="21"/>
      <c r="J179" s="21"/>
      <c r="K179" s="21"/>
      <c r="L179" s="22"/>
      <c r="M179" s="22"/>
      <c r="N179" s="22"/>
      <c r="O179" s="22"/>
      <c r="P179" s="22"/>
      <c r="Q179" s="22"/>
      <c r="R179" s="20" t="str">
        <f>IF('簡易入力モード'!E179&lt;&gt;"",'簡易入力モード'!E179,"")</f>
        <v/>
      </c>
      <c r="S179" s="23"/>
      <c r="T179" s="21"/>
      <c r="U179" s="24">
        <f t="shared" si="1"/>
        <v>0</v>
      </c>
      <c r="V179" s="24">
        <f t="shared" si="2"/>
        <v>15</v>
      </c>
      <c r="W179" s="24" t="str">
        <f t="shared" si="3"/>
        <v>Gem</v>
      </c>
      <c r="X179" s="24">
        <f t="shared" si="9"/>
        <v>0.4</v>
      </c>
      <c r="Y179" s="24">
        <f t="shared" si="5"/>
        <v>0</v>
      </c>
      <c r="Z179" s="24">
        <f t="shared" si="6"/>
        <v>0</v>
      </c>
      <c r="AA179" s="24" t="str">
        <f t="shared" si="7"/>
        <v/>
      </c>
      <c r="AB179" s="24" t="str">
        <f t="shared" si="8"/>
        <v/>
      </c>
    </row>
    <row r="180" ht="15.75" hidden="1" customHeight="1">
      <c r="A180" s="20" t="str">
        <f>IF('簡易入力モード'!A180&lt;&gt;"",'簡易入力モード'!A180,"")</f>
        <v/>
      </c>
      <c r="B180" s="20"/>
      <c r="C180" s="21" t="str">
        <f>IF('簡易入力モード'!B180&lt;&gt;"",'簡易入力モード'!B180,"")</f>
        <v/>
      </c>
      <c r="D180" s="21" t="str">
        <f>IF('簡易入力モード'!C180&lt;&gt;"",'簡易入力モード'!C180,"")</f>
        <v/>
      </c>
      <c r="E180" s="21"/>
      <c r="F180" s="21"/>
      <c r="G180" s="21"/>
      <c r="H180" s="21"/>
      <c r="I180" s="21"/>
      <c r="J180" s="21"/>
      <c r="K180" s="21"/>
      <c r="L180" s="22"/>
      <c r="M180" s="22"/>
      <c r="N180" s="22"/>
      <c r="O180" s="22"/>
      <c r="P180" s="22"/>
      <c r="Q180" s="22"/>
      <c r="R180" s="20" t="str">
        <f>IF('簡易入力モード'!E180&lt;&gt;"",'簡易入力モード'!E180,"")</f>
        <v/>
      </c>
      <c r="S180" s="23"/>
      <c r="T180" s="21"/>
      <c r="U180" s="24">
        <f t="shared" si="1"/>
        <v>0</v>
      </c>
      <c r="V180" s="24">
        <f t="shared" si="2"/>
        <v>15</v>
      </c>
      <c r="W180" s="24" t="str">
        <f t="shared" si="3"/>
        <v>Gem</v>
      </c>
      <c r="X180" s="24">
        <f t="shared" si="9"/>
        <v>0.4</v>
      </c>
      <c r="Y180" s="24">
        <f t="shared" si="5"/>
        <v>0</v>
      </c>
      <c r="Z180" s="24">
        <f t="shared" si="6"/>
        <v>0</v>
      </c>
      <c r="AA180" s="24" t="str">
        <f t="shared" si="7"/>
        <v/>
      </c>
      <c r="AB180" s="24" t="str">
        <f t="shared" si="8"/>
        <v/>
      </c>
    </row>
    <row r="181" ht="15.75" hidden="1" customHeight="1">
      <c r="A181" s="20" t="str">
        <f>IF('簡易入力モード'!A181&lt;&gt;"",'簡易入力モード'!A181,"")</f>
        <v/>
      </c>
      <c r="B181" s="20"/>
      <c r="C181" s="21" t="str">
        <f>IF('簡易入力モード'!B181&lt;&gt;"",'簡易入力モード'!B181,"")</f>
        <v/>
      </c>
      <c r="D181" s="21" t="str">
        <f>IF('簡易入力モード'!C181&lt;&gt;"",'簡易入力モード'!C181,"")</f>
        <v/>
      </c>
      <c r="E181" s="21"/>
      <c r="F181" s="21"/>
      <c r="G181" s="21"/>
      <c r="H181" s="21"/>
      <c r="I181" s="21"/>
      <c r="J181" s="21"/>
      <c r="K181" s="21"/>
      <c r="L181" s="22"/>
      <c r="M181" s="22"/>
      <c r="N181" s="22"/>
      <c r="O181" s="22"/>
      <c r="P181" s="22"/>
      <c r="Q181" s="22"/>
      <c r="R181" s="20" t="str">
        <f>IF('簡易入力モード'!E181&lt;&gt;"",'簡易入力モード'!E181,"")</f>
        <v/>
      </c>
      <c r="S181" s="23"/>
      <c r="T181" s="21"/>
      <c r="U181" s="24">
        <f t="shared" si="1"/>
        <v>0</v>
      </c>
      <c r="V181" s="24">
        <f t="shared" si="2"/>
        <v>15</v>
      </c>
      <c r="W181" s="24" t="str">
        <f t="shared" si="3"/>
        <v>Gem</v>
      </c>
      <c r="X181" s="24">
        <f t="shared" si="9"/>
        <v>0.4</v>
      </c>
      <c r="Y181" s="24">
        <f t="shared" si="5"/>
        <v>0</v>
      </c>
      <c r="Z181" s="24">
        <f t="shared" si="6"/>
        <v>0</v>
      </c>
      <c r="AA181" s="24" t="str">
        <f t="shared" si="7"/>
        <v/>
      </c>
      <c r="AB181" s="24" t="str">
        <f t="shared" si="8"/>
        <v/>
      </c>
    </row>
    <row r="182" ht="15.75" hidden="1" customHeight="1">
      <c r="A182" s="20" t="str">
        <f>IF('簡易入力モード'!A182&lt;&gt;"",'簡易入力モード'!A182,"")</f>
        <v/>
      </c>
      <c r="B182" s="20"/>
      <c r="C182" s="21" t="str">
        <f>IF('簡易入力モード'!B182&lt;&gt;"",'簡易入力モード'!B182,"")</f>
        <v/>
      </c>
      <c r="D182" s="21" t="str">
        <f>IF('簡易入力モード'!C182&lt;&gt;"",'簡易入力モード'!C182,"")</f>
        <v/>
      </c>
      <c r="E182" s="21"/>
      <c r="F182" s="21"/>
      <c r="G182" s="21"/>
      <c r="H182" s="21"/>
      <c r="I182" s="21"/>
      <c r="J182" s="21"/>
      <c r="K182" s="21"/>
      <c r="L182" s="22"/>
      <c r="M182" s="22"/>
      <c r="N182" s="22"/>
      <c r="O182" s="22"/>
      <c r="P182" s="22"/>
      <c r="Q182" s="22"/>
      <c r="R182" s="20" t="str">
        <f>IF('簡易入力モード'!E182&lt;&gt;"",'簡易入力モード'!E182,"")</f>
        <v/>
      </c>
      <c r="S182" s="23"/>
      <c r="T182" s="21"/>
      <c r="U182" s="24">
        <f t="shared" si="1"/>
        <v>0</v>
      </c>
      <c r="V182" s="24">
        <f t="shared" si="2"/>
        <v>15</v>
      </c>
      <c r="W182" s="24" t="str">
        <f t="shared" si="3"/>
        <v>Gem</v>
      </c>
      <c r="X182" s="24">
        <f t="shared" si="9"/>
        <v>0.4</v>
      </c>
      <c r="Y182" s="24">
        <f t="shared" si="5"/>
        <v>0</v>
      </c>
      <c r="Z182" s="24">
        <f t="shared" si="6"/>
        <v>0</v>
      </c>
      <c r="AA182" s="24" t="str">
        <f t="shared" si="7"/>
        <v/>
      </c>
      <c r="AB182" s="24" t="str">
        <f t="shared" si="8"/>
        <v/>
      </c>
    </row>
    <row r="183" ht="15.75" hidden="1" customHeight="1">
      <c r="A183" s="20" t="str">
        <f>IF('簡易入力モード'!A183&lt;&gt;"",'簡易入力モード'!A183,"")</f>
        <v/>
      </c>
      <c r="B183" s="20"/>
      <c r="C183" s="21" t="str">
        <f>IF('簡易入力モード'!B183&lt;&gt;"",'簡易入力モード'!B183,"")</f>
        <v/>
      </c>
      <c r="D183" s="21" t="str">
        <f>IF('簡易入力モード'!C183&lt;&gt;"",'簡易入力モード'!C183,"")</f>
        <v/>
      </c>
      <c r="E183" s="21"/>
      <c r="F183" s="21"/>
      <c r="G183" s="21"/>
      <c r="H183" s="21"/>
      <c r="I183" s="21"/>
      <c r="J183" s="21"/>
      <c r="K183" s="21"/>
      <c r="L183" s="22"/>
      <c r="M183" s="22"/>
      <c r="N183" s="22"/>
      <c r="O183" s="22"/>
      <c r="P183" s="22"/>
      <c r="Q183" s="22"/>
      <c r="R183" s="20" t="str">
        <f>IF('簡易入力モード'!E183&lt;&gt;"",'簡易入力モード'!E183,"")</f>
        <v/>
      </c>
      <c r="S183" s="23"/>
      <c r="T183" s="21"/>
      <c r="U183" s="24">
        <f t="shared" si="1"/>
        <v>0</v>
      </c>
      <c r="V183" s="24">
        <f t="shared" si="2"/>
        <v>15</v>
      </c>
      <c r="W183" s="24" t="str">
        <f t="shared" si="3"/>
        <v>Gem</v>
      </c>
      <c r="X183" s="24">
        <f t="shared" si="9"/>
        <v>0.4</v>
      </c>
      <c r="Y183" s="24">
        <f t="shared" si="5"/>
        <v>0</v>
      </c>
      <c r="Z183" s="24">
        <f t="shared" si="6"/>
        <v>0</v>
      </c>
      <c r="AA183" s="24" t="str">
        <f t="shared" si="7"/>
        <v/>
      </c>
      <c r="AB183" s="24" t="str">
        <f t="shared" si="8"/>
        <v/>
      </c>
    </row>
    <row r="184" ht="15.75" hidden="1" customHeight="1">
      <c r="A184" s="20" t="str">
        <f>IF('簡易入力モード'!A184&lt;&gt;"",'簡易入力モード'!A184,"")</f>
        <v/>
      </c>
      <c r="B184" s="20"/>
      <c r="C184" s="21" t="str">
        <f>IF('簡易入力モード'!B184&lt;&gt;"",'簡易入力モード'!B184,"")</f>
        <v/>
      </c>
      <c r="D184" s="21" t="str">
        <f>IF('簡易入力モード'!C184&lt;&gt;"",'簡易入力モード'!C184,"")</f>
        <v/>
      </c>
      <c r="E184" s="21"/>
      <c r="F184" s="21"/>
      <c r="G184" s="21"/>
      <c r="H184" s="21"/>
      <c r="I184" s="21"/>
      <c r="J184" s="21"/>
      <c r="K184" s="21"/>
      <c r="L184" s="22"/>
      <c r="M184" s="22"/>
      <c r="N184" s="22"/>
      <c r="O184" s="22"/>
      <c r="P184" s="22"/>
      <c r="Q184" s="22"/>
      <c r="R184" s="20" t="str">
        <f>IF('簡易入力モード'!E184&lt;&gt;"",'簡易入力モード'!E184,"")</f>
        <v/>
      </c>
      <c r="S184" s="23"/>
      <c r="T184" s="21"/>
      <c r="U184" s="24">
        <f t="shared" si="1"/>
        <v>0</v>
      </c>
      <c r="V184" s="24">
        <f t="shared" si="2"/>
        <v>15</v>
      </c>
      <c r="W184" s="24" t="str">
        <f t="shared" si="3"/>
        <v>Gem</v>
      </c>
      <c r="X184" s="24">
        <f t="shared" si="9"/>
        <v>0.4</v>
      </c>
      <c r="Y184" s="24">
        <f t="shared" si="5"/>
        <v>0</v>
      </c>
      <c r="Z184" s="24">
        <f t="shared" si="6"/>
        <v>0</v>
      </c>
      <c r="AA184" s="24" t="str">
        <f t="shared" si="7"/>
        <v/>
      </c>
      <c r="AB184" s="24" t="str">
        <f t="shared" si="8"/>
        <v/>
      </c>
    </row>
    <row r="185" ht="15.75" hidden="1" customHeight="1">
      <c r="A185" s="20" t="str">
        <f>IF('簡易入力モード'!A185&lt;&gt;"",'簡易入力モード'!A185,"")</f>
        <v/>
      </c>
      <c r="B185" s="20"/>
      <c r="C185" s="21" t="str">
        <f>IF('簡易入力モード'!B185&lt;&gt;"",'簡易入力モード'!B185,"")</f>
        <v/>
      </c>
      <c r="D185" s="21" t="str">
        <f>IF('簡易入力モード'!C185&lt;&gt;"",'簡易入力モード'!C185,"")</f>
        <v/>
      </c>
      <c r="E185" s="21"/>
      <c r="F185" s="21"/>
      <c r="G185" s="21"/>
      <c r="H185" s="21"/>
      <c r="I185" s="21"/>
      <c r="J185" s="21"/>
      <c r="K185" s="21"/>
      <c r="L185" s="22"/>
      <c r="M185" s="22"/>
      <c r="N185" s="22"/>
      <c r="O185" s="22"/>
      <c r="P185" s="22"/>
      <c r="Q185" s="22"/>
      <c r="R185" s="20" t="str">
        <f>IF('簡易入力モード'!E185&lt;&gt;"",'簡易入力モード'!E185,"")</f>
        <v/>
      </c>
      <c r="S185" s="23"/>
      <c r="T185" s="21"/>
      <c r="U185" s="24">
        <f t="shared" si="1"/>
        <v>0</v>
      </c>
      <c r="V185" s="24">
        <f t="shared" si="2"/>
        <v>15</v>
      </c>
      <c r="W185" s="24" t="str">
        <f t="shared" si="3"/>
        <v>Gem</v>
      </c>
      <c r="X185" s="24">
        <f t="shared" si="9"/>
        <v>0.4</v>
      </c>
      <c r="Y185" s="24">
        <f t="shared" si="5"/>
        <v>0</v>
      </c>
      <c r="Z185" s="24">
        <f t="shared" si="6"/>
        <v>0</v>
      </c>
      <c r="AA185" s="24" t="str">
        <f t="shared" si="7"/>
        <v/>
      </c>
      <c r="AB185" s="24" t="str">
        <f t="shared" si="8"/>
        <v/>
      </c>
    </row>
    <row r="186" ht="15.75" hidden="1" customHeight="1">
      <c r="A186" s="20" t="str">
        <f>IF('簡易入力モード'!A186&lt;&gt;"",'簡易入力モード'!A186,"")</f>
        <v/>
      </c>
      <c r="B186" s="20"/>
      <c r="C186" s="21" t="str">
        <f>IF('簡易入力モード'!B186&lt;&gt;"",'簡易入力モード'!B186,"")</f>
        <v/>
      </c>
      <c r="D186" s="21" t="str">
        <f>IF('簡易入力モード'!C186&lt;&gt;"",'簡易入力モード'!C186,"")</f>
        <v/>
      </c>
      <c r="E186" s="21"/>
      <c r="F186" s="21"/>
      <c r="G186" s="21"/>
      <c r="H186" s="21"/>
      <c r="I186" s="21"/>
      <c r="J186" s="21"/>
      <c r="K186" s="21"/>
      <c r="L186" s="22"/>
      <c r="M186" s="22"/>
      <c r="N186" s="22"/>
      <c r="O186" s="22"/>
      <c r="P186" s="22"/>
      <c r="Q186" s="22"/>
      <c r="R186" s="20" t="str">
        <f>IF('簡易入力モード'!E186&lt;&gt;"",'簡易入力モード'!E186,"")</f>
        <v/>
      </c>
      <c r="S186" s="23"/>
      <c r="T186" s="21"/>
      <c r="U186" s="24">
        <f t="shared" si="1"/>
        <v>0</v>
      </c>
      <c r="V186" s="24">
        <f t="shared" si="2"/>
        <v>15</v>
      </c>
      <c r="W186" s="24" t="str">
        <f t="shared" si="3"/>
        <v>Gem</v>
      </c>
      <c r="X186" s="24">
        <f t="shared" si="9"/>
        <v>0.4</v>
      </c>
      <c r="Y186" s="24">
        <f t="shared" si="5"/>
        <v>0</v>
      </c>
      <c r="Z186" s="24">
        <f t="shared" si="6"/>
        <v>0</v>
      </c>
      <c r="AA186" s="24" t="str">
        <f t="shared" si="7"/>
        <v/>
      </c>
      <c r="AB186" s="24" t="str">
        <f t="shared" si="8"/>
        <v/>
      </c>
    </row>
    <row r="187" ht="15.75" hidden="1" customHeight="1">
      <c r="A187" s="20" t="str">
        <f>IF('簡易入力モード'!A187&lt;&gt;"",'簡易入力モード'!A187,"")</f>
        <v/>
      </c>
      <c r="B187" s="20"/>
      <c r="C187" s="21" t="str">
        <f>IF('簡易入力モード'!B187&lt;&gt;"",'簡易入力モード'!B187,"")</f>
        <v/>
      </c>
      <c r="D187" s="21" t="str">
        <f>IF('簡易入力モード'!C187&lt;&gt;"",'簡易入力モード'!C187,"")</f>
        <v/>
      </c>
      <c r="E187" s="21"/>
      <c r="F187" s="21"/>
      <c r="G187" s="21"/>
      <c r="H187" s="21"/>
      <c r="I187" s="21"/>
      <c r="J187" s="21"/>
      <c r="K187" s="21"/>
      <c r="L187" s="22"/>
      <c r="M187" s="22"/>
      <c r="N187" s="22"/>
      <c r="O187" s="22"/>
      <c r="P187" s="22"/>
      <c r="Q187" s="22"/>
      <c r="R187" s="20" t="str">
        <f>IF('簡易入力モード'!E187&lt;&gt;"",'簡易入力モード'!E187,"")</f>
        <v/>
      </c>
      <c r="S187" s="23"/>
      <c r="T187" s="21"/>
      <c r="U187" s="24">
        <f t="shared" si="1"/>
        <v>0</v>
      </c>
      <c r="V187" s="24">
        <f t="shared" si="2"/>
        <v>15</v>
      </c>
      <c r="W187" s="24" t="str">
        <f t="shared" si="3"/>
        <v>Gem</v>
      </c>
      <c r="X187" s="24">
        <f t="shared" si="9"/>
        <v>0.4</v>
      </c>
      <c r="Y187" s="24">
        <f t="shared" si="5"/>
        <v>0</v>
      </c>
      <c r="Z187" s="24">
        <f t="shared" si="6"/>
        <v>0</v>
      </c>
      <c r="AA187" s="24" t="str">
        <f t="shared" si="7"/>
        <v/>
      </c>
      <c r="AB187" s="24" t="str">
        <f t="shared" si="8"/>
        <v/>
      </c>
    </row>
    <row r="188" ht="15.75" hidden="1" customHeight="1">
      <c r="A188" s="20" t="str">
        <f>IF('簡易入力モード'!A188&lt;&gt;"",'簡易入力モード'!A188,"")</f>
        <v/>
      </c>
      <c r="B188" s="20"/>
      <c r="C188" s="21" t="str">
        <f>IF('簡易入力モード'!B188&lt;&gt;"",'簡易入力モード'!B188,"")</f>
        <v/>
      </c>
      <c r="D188" s="21" t="str">
        <f>IF('簡易入力モード'!C188&lt;&gt;"",'簡易入力モード'!C188,"")</f>
        <v/>
      </c>
      <c r="E188" s="21"/>
      <c r="F188" s="21"/>
      <c r="G188" s="21"/>
      <c r="H188" s="21"/>
      <c r="I188" s="21"/>
      <c r="J188" s="21"/>
      <c r="K188" s="21"/>
      <c r="L188" s="22"/>
      <c r="M188" s="22"/>
      <c r="N188" s="22"/>
      <c r="O188" s="22"/>
      <c r="P188" s="22"/>
      <c r="Q188" s="22"/>
      <c r="R188" s="20" t="str">
        <f>IF('簡易入力モード'!E188&lt;&gt;"",'簡易入力モード'!E188,"")</f>
        <v/>
      </c>
      <c r="S188" s="23"/>
      <c r="T188" s="21"/>
      <c r="U188" s="24">
        <f t="shared" si="1"/>
        <v>0</v>
      </c>
      <c r="V188" s="24">
        <f t="shared" si="2"/>
        <v>15</v>
      </c>
      <c r="W188" s="24" t="str">
        <f t="shared" si="3"/>
        <v>Gem</v>
      </c>
      <c r="X188" s="24">
        <f t="shared" si="9"/>
        <v>0.4</v>
      </c>
      <c r="Y188" s="24">
        <f t="shared" si="5"/>
        <v>0</v>
      </c>
      <c r="Z188" s="24">
        <f t="shared" si="6"/>
        <v>0</v>
      </c>
      <c r="AA188" s="24" t="str">
        <f t="shared" si="7"/>
        <v/>
      </c>
      <c r="AB188" s="24" t="str">
        <f t="shared" si="8"/>
        <v/>
      </c>
    </row>
    <row r="189" ht="15.75" hidden="1" customHeight="1">
      <c r="A189" s="20" t="str">
        <f>IF('簡易入力モード'!A189&lt;&gt;"",'簡易入力モード'!A189,"")</f>
        <v/>
      </c>
      <c r="B189" s="20"/>
      <c r="C189" s="21" t="str">
        <f>IF('簡易入力モード'!B189&lt;&gt;"",'簡易入力モード'!B189,"")</f>
        <v/>
      </c>
      <c r="D189" s="21" t="str">
        <f>IF('簡易入力モード'!C189&lt;&gt;"",'簡易入力モード'!C189,"")</f>
        <v/>
      </c>
      <c r="E189" s="21"/>
      <c r="F189" s="21"/>
      <c r="G189" s="21"/>
      <c r="H189" s="21"/>
      <c r="I189" s="21"/>
      <c r="J189" s="21"/>
      <c r="K189" s="21"/>
      <c r="L189" s="22"/>
      <c r="M189" s="22"/>
      <c r="N189" s="22"/>
      <c r="O189" s="22"/>
      <c r="P189" s="22"/>
      <c r="Q189" s="22"/>
      <c r="R189" s="20" t="str">
        <f>IF('簡易入力モード'!E189&lt;&gt;"",'簡易入力モード'!E189,"")</f>
        <v/>
      </c>
      <c r="S189" s="23"/>
      <c r="T189" s="21"/>
      <c r="U189" s="24">
        <f t="shared" si="1"/>
        <v>0</v>
      </c>
      <c r="V189" s="24">
        <f t="shared" si="2"/>
        <v>15</v>
      </c>
      <c r="W189" s="24" t="str">
        <f t="shared" si="3"/>
        <v>Gem</v>
      </c>
      <c r="X189" s="24">
        <f t="shared" si="9"/>
        <v>0.4</v>
      </c>
      <c r="Y189" s="24">
        <f t="shared" si="5"/>
        <v>0</v>
      </c>
      <c r="Z189" s="24">
        <f t="shared" si="6"/>
        <v>0</v>
      </c>
      <c r="AA189" s="24" t="str">
        <f t="shared" si="7"/>
        <v/>
      </c>
      <c r="AB189" s="24" t="str">
        <f t="shared" si="8"/>
        <v/>
      </c>
    </row>
    <row r="190" ht="15.75" hidden="1" customHeight="1">
      <c r="A190" s="20" t="str">
        <f>IF('簡易入力モード'!A190&lt;&gt;"",'簡易入力モード'!A190,"")</f>
        <v/>
      </c>
      <c r="B190" s="20"/>
      <c r="C190" s="21" t="str">
        <f>IF('簡易入力モード'!B190&lt;&gt;"",'簡易入力モード'!B190,"")</f>
        <v/>
      </c>
      <c r="D190" s="21" t="str">
        <f>IF('簡易入力モード'!C190&lt;&gt;"",'簡易入力モード'!C190,"")</f>
        <v/>
      </c>
      <c r="E190" s="21"/>
      <c r="F190" s="21"/>
      <c r="G190" s="21"/>
      <c r="H190" s="21"/>
      <c r="I190" s="21"/>
      <c r="J190" s="21"/>
      <c r="K190" s="21"/>
      <c r="L190" s="22"/>
      <c r="M190" s="22"/>
      <c r="N190" s="22"/>
      <c r="O190" s="22"/>
      <c r="P190" s="22"/>
      <c r="Q190" s="22"/>
      <c r="R190" s="20" t="str">
        <f>IF('簡易入力モード'!E190&lt;&gt;"",'簡易入力モード'!E190,"")</f>
        <v/>
      </c>
      <c r="S190" s="23"/>
      <c r="T190" s="21"/>
      <c r="U190" s="24">
        <f t="shared" si="1"/>
        <v>0</v>
      </c>
      <c r="V190" s="24">
        <f t="shared" si="2"/>
        <v>15</v>
      </c>
      <c r="W190" s="24" t="str">
        <f t="shared" si="3"/>
        <v>Gem</v>
      </c>
      <c r="X190" s="24">
        <f t="shared" si="9"/>
        <v>0.4</v>
      </c>
      <c r="Y190" s="24">
        <f t="shared" si="5"/>
        <v>0</v>
      </c>
      <c r="Z190" s="24">
        <f t="shared" si="6"/>
        <v>0</v>
      </c>
      <c r="AA190" s="24" t="str">
        <f t="shared" si="7"/>
        <v/>
      </c>
      <c r="AB190" s="24" t="str">
        <f t="shared" si="8"/>
        <v/>
      </c>
    </row>
    <row r="191" ht="15.75" hidden="1" customHeight="1">
      <c r="A191" s="20" t="str">
        <f>IF('簡易入力モード'!A191&lt;&gt;"",'簡易入力モード'!A191,"")</f>
        <v/>
      </c>
      <c r="B191" s="20"/>
      <c r="C191" s="21" t="str">
        <f>IF('簡易入力モード'!B191&lt;&gt;"",'簡易入力モード'!B191,"")</f>
        <v/>
      </c>
      <c r="D191" s="21" t="str">
        <f>IF('簡易入力モード'!C191&lt;&gt;"",'簡易入力モード'!C191,"")</f>
        <v/>
      </c>
      <c r="E191" s="21"/>
      <c r="F191" s="21"/>
      <c r="G191" s="21"/>
      <c r="H191" s="21"/>
      <c r="I191" s="21"/>
      <c r="J191" s="21"/>
      <c r="K191" s="21"/>
      <c r="L191" s="22"/>
      <c r="M191" s="22"/>
      <c r="N191" s="22"/>
      <c r="O191" s="22"/>
      <c r="P191" s="22"/>
      <c r="Q191" s="22"/>
      <c r="R191" s="20" t="str">
        <f>IF('簡易入力モード'!E191&lt;&gt;"",'簡易入力モード'!E191,"")</f>
        <v/>
      </c>
      <c r="S191" s="23"/>
      <c r="T191" s="21"/>
      <c r="U191" s="24">
        <f t="shared" si="1"/>
        <v>0</v>
      </c>
      <c r="V191" s="24">
        <f t="shared" si="2"/>
        <v>15</v>
      </c>
      <c r="W191" s="24" t="str">
        <f t="shared" si="3"/>
        <v>Gem</v>
      </c>
      <c r="X191" s="24">
        <f t="shared" si="9"/>
        <v>0.4</v>
      </c>
      <c r="Y191" s="24">
        <f t="shared" si="5"/>
        <v>0</v>
      </c>
      <c r="Z191" s="24">
        <f t="shared" si="6"/>
        <v>0</v>
      </c>
      <c r="AA191" s="24" t="str">
        <f t="shared" si="7"/>
        <v/>
      </c>
      <c r="AB191" s="24" t="str">
        <f t="shared" si="8"/>
        <v/>
      </c>
    </row>
    <row r="192" ht="15.75" hidden="1" customHeight="1">
      <c r="A192" s="20" t="str">
        <f>IF('簡易入力モード'!A192&lt;&gt;"",'簡易入力モード'!A192,"")</f>
        <v/>
      </c>
      <c r="B192" s="20"/>
      <c r="C192" s="21" t="str">
        <f>IF('簡易入力モード'!B192&lt;&gt;"",'簡易入力モード'!B192,"")</f>
        <v/>
      </c>
      <c r="D192" s="21" t="str">
        <f>IF('簡易入力モード'!C192&lt;&gt;"",'簡易入力モード'!C192,"")</f>
        <v/>
      </c>
      <c r="E192" s="21"/>
      <c r="F192" s="21"/>
      <c r="G192" s="21"/>
      <c r="H192" s="21"/>
      <c r="I192" s="21"/>
      <c r="J192" s="21"/>
      <c r="K192" s="21"/>
      <c r="L192" s="22"/>
      <c r="M192" s="22"/>
      <c r="N192" s="22"/>
      <c r="O192" s="22"/>
      <c r="P192" s="22"/>
      <c r="Q192" s="22"/>
      <c r="R192" s="20" t="str">
        <f>IF('簡易入力モード'!E192&lt;&gt;"",'簡易入力モード'!E192,"")</f>
        <v/>
      </c>
      <c r="S192" s="23"/>
      <c r="T192" s="21"/>
      <c r="U192" s="24">
        <f t="shared" si="1"/>
        <v>0</v>
      </c>
      <c r="V192" s="24">
        <f t="shared" si="2"/>
        <v>15</v>
      </c>
      <c r="W192" s="24" t="str">
        <f t="shared" si="3"/>
        <v>Gem</v>
      </c>
      <c r="X192" s="24">
        <f t="shared" si="9"/>
        <v>0.4</v>
      </c>
      <c r="Y192" s="24">
        <f t="shared" si="5"/>
        <v>0</v>
      </c>
      <c r="Z192" s="24">
        <f t="shared" si="6"/>
        <v>0</v>
      </c>
      <c r="AA192" s="24" t="str">
        <f t="shared" si="7"/>
        <v/>
      </c>
      <c r="AB192" s="24" t="str">
        <f t="shared" si="8"/>
        <v/>
      </c>
    </row>
    <row r="193" ht="15.75" hidden="1" customHeight="1">
      <c r="A193" s="20" t="str">
        <f>IF('簡易入力モード'!A193&lt;&gt;"",'簡易入力モード'!A193,"")</f>
        <v/>
      </c>
      <c r="B193" s="20"/>
      <c r="C193" s="21" t="str">
        <f>IF('簡易入力モード'!B193&lt;&gt;"",'簡易入力モード'!B193,"")</f>
        <v/>
      </c>
      <c r="D193" s="21" t="str">
        <f>IF('簡易入力モード'!C193&lt;&gt;"",'簡易入力モード'!C193,"")</f>
        <v/>
      </c>
      <c r="E193" s="21"/>
      <c r="F193" s="21"/>
      <c r="G193" s="21"/>
      <c r="H193" s="21"/>
      <c r="I193" s="21"/>
      <c r="J193" s="21"/>
      <c r="K193" s="21"/>
      <c r="L193" s="22"/>
      <c r="M193" s="22"/>
      <c r="N193" s="22"/>
      <c r="O193" s="22"/>
      <c r="P193" s="22"/>
      <c r="Q193" s="22"/>
      <c r="R193" s="20" t="str">
        <f>IF('簡易入力モード'!E193&lt;&gt;"",'簡易入力モード'!E193,"")</f>
        <v/>
      </c>
      <c r="S193" s="23"/>
      <c r="T193" s="21"/>
      <c r="U193" s="24">
        <f t="shared" si="1"/>
        <v>0</v>
      </c>
      <c r="V193" s="24">
        <f t="shared" si="2"/>
        <v>15</v>
      </c>
      <c r="W193" s="24" t="str">
        <f t="shared" si="3"/>
        <v>Gem</v>
      </c>
      <c r="X193" s="24">
        <f t="shared" si="9"/>
        <v>0.4</v>
      </c>
      <c r="Y193" s="24">
        <f t="shared" si="5"/>
        <v>0</v>
      </c>
      <c r="Z193" s="24">
        <f t="shared" si="6"/>
        <v>0</v>
      </c>
      <c r="AA193" s="24" t="str">
        <f t="shared" si="7"/>
        <v/>
      </c>
      <c r="AB193" s="24" t="str">
        <f t="shared" si="8"/>
        <v/>
      </c>
    </row>
    <row r="194" ht="15.75" hidden="1" customHeight="1">
      <c r="A194" s="20" t="str">
        <f>IF('簡易入力モード'!A194&lt;&gt;"",'簡易入力モード'!A194,"")</f>
        <v/>
      </c>
      <c r="B194" s="20"/>
      <c r="C194" s="21" t="str">
        <f>IF('簡易入力モード'!B194&lt;&gt;"",'簡易入力モード'!B194,"")</f>
        <v/>
      </c>
      <c r="D194" s="21" t="str">
        <f>IF('簡易入力モード'!C194&lt;&gt;"",'簡易入力モード'!C194,"")</f>
        <v/>
      </c>
      <c r="E194" s="21"/>
      <c r="F194" s="21"/>
      <c r="G194" s="21"/>
      <c r="H194" s="21"/>
      <c r="I194" s="21"/>
      <c r="J194" s="21"/>
      <c r="K194" s="21"/>
      <c r="L194" s="22"/>
      <c r="M194" s="22"/>
      <c r="N194" s="22"/>
      <c r="O194" s="22"/>
      <c r="P194" s="22"/>
      <c r="Q194" s="22"/>
      <c r="R194" s="20" t="str">
        <f>IF('簡易入力モード'!E194&lt;&gt;"",'簡易入力モード'!E194,"")</f>
        <v/>
      </c>
      <c r="S194" s="23"/>
      <c r="T194" s="21"/>
      <c r="U194" s="24">
        <f t="shared" si="1"/>
        <v>0</v>
      </c>
      <c r="V194" s="24">
        <f t="shared" si="2"/>
        <v>15</v>
      </c>
      <c r="W194" s="24" t="str">
        <f t="shared" si="3"/>
        <v>Gem</v>
      </c>
      <c r="X194" s="24">
        <f t="shared" si="9"/>
        <v>0.4</v>
      </c>
      <c r="Y194" s="24">
        <f t="shared" si="5"/>
        <v>0</v>
      </c>
      <c r="Z194" s="24">
        <f t="shared" si="6"/>
        <v>0</v>
      </c>
      <c r="AA194" s="24" t="str">
        <f t="shared" si="7"/>
        <v/>
      </c>
      <c r="AB194" s="24" t="str">
        <f t="shared" si="8"/>
        <v/>
      </c>
    </row>
    <row r="195" ht="15.75" hidden="1" customHeight="1">
      <c r="A195" s="20" t="str">
        <f>IF('簡易入力モード'!A195&lt;&gt;"",'簡易入力モード'!A195,"")</f>
        <v/>
      </c>
      <c r="B195" s="20"/>
      <c r="C195" s="21" t="str">
        <f>IF('簡易入力モード'!B195&lt;&gt;"",'簡易入力モード'!B195,"")</f>
        <v/>
      </c>
      <c r="D195" s="21" t="str">
        <f>IF('簡易入力モード'!C195&lt;&gt;"",'簡易入力モード'!C195,"")</f>
        <v/>
      </c>
      <c r="E195" s="21"/>
      <c r="F195" s="21"/>
      <c r="G195" s="21"/>
      <c r="H195" s="21"/>
      <c r="I195" s="21"/>
      <c r="J195" s="21"/>
      <c r="K195" s="21"/>
      <c r="L195" s="22"/>
      <c r="M195" s="22"/>
      <c r="N195" s="22"/>
      <c r="O195" s="22"/>
      <c r="P195" s="22"/>
      <c r="Q195" s="22"/>
      <c r="R195" s="20" t="str">
        <f>IF('簡易入力モード'!E195&lt;&gt;"",'簡易入力モード'!E195,"")</f>
        <v/>
      </c>
      <c r="S195" s="23"/>
      <c r="T195" s="21"/>
      <c r="U195" s="24">
        <f t="shared" si="1"/>
        <v>0</v>
      </c>
      <c r="V195" s="24">
        <f t="shared" si="2"/>
        <v>15</v>
      </c>
      <c r="W195" s="24" t="str">
        <f t="shared" si="3"/>
        <v>Gem</v>
      </c>
      <c r="X195" s="24">
        <f t="shared" si="9"/>
        <v>0.4</v>
      </c>
      <c r="Y195" s="24">
        <f t="shared" si="5"/>
        <v>0</v>
      </c>
      <c r="Z195" s="24">
        <f t="shared" si="6"/>
        <v>0</v>
      </c>
      <c r="AA195" s="24" t="str">
        <f t="shared" si="7"/>
        <v/>
      </c>
      <c r="AB195" s="24" t="str">
        <f t="shared" si="8"/>
        <v/>
      </c>
    </row>
    <row r="196" ht="15.75" hidden="1" customHeight="1">
      <c r="A196" s="20" t="str">
        <f>IF('簡易入力モード'!A196&lt;&gt;"",'簡易入力モード'!A196,"")</f>
        <v/>
      </c>
      <c r="B196" s="20"/>
      <c r="C196" s="21" t="str">
        <f>IF('簡易入力モード'!B196&lt;&gt;"",'簡易入力モード'!B196,"")</f>
        <v/>
      </c>
      <c r="D196" s="21" t="str">
        <f>IF('簡易入力モード'!C196&lt;&gt;"",'簡易入力モード'!C196,"")</f>
        <v/>
      </c>
      <c r="E196" s="21"/>
      <c r="F196" s="21"/>
      <c r="G196" s="21"/>
      <c r="H196" s="21"/>
      <c r="I196" s="21"/>
      <c r="J196" s="21"/>
      <c r="K196" s="21"/>
      <c r="L196" s="22"/>
      <c r="M196" s="22"/>
      <c r="N196" s="22"/>
      <c r="O196" s="22"/>
      <c r="P196" s="22"/>
      <c r="Q196" s="22"/>
      <c r="R196" s="20" t="str">
        <f>IF('簡易入力モード'!E196&lt;&gt;"",'簡易入力モード'!E196,"")</f>
        <v/>
      </c>
      <c r="S196" s="23"/>
      <c r="T196" s="21"/>
      <c r="U196" s="24">
        <f t="shared" si="1"/>
        <v>0</v>
      </c>
      <c r="V196" s="24">
        <f t="shared" si="2"/>
        <v>15</v>
      </c>
      <c r="W196" s="24" t="str">
        <f t="shared" si="3"/>
        <v>Gem</v>
      </c>
      <c r="X196" s="24">
        <f t="shared" si="9"/>
        <v>0.4</v>
      </c>
      <c r="Y196" s="24">
        <f t="shared" si="5"/>
        <v>0</v>
      </c>
      <c r="Z196" s="24">
        <f t="shared" si="6"/>
        <v>0</v>
      </c>
      <c r="AA196" s="24" t="str">
        <f t="shared" si="7"/>
        <v/>
      </c>
      <c r="AB196" s="24" t="str">
        <f t="shared" si="8"/>
        <v/>
      </c>
    </row>
    <row r="197" ht="15.75" hidden="1" customHeight="1">
      <c r="A197" s="20" t="str">
        <f>IF('簡易入力モード'!A197&lt;&gt;"",'簡易入力モード'!A197,"")</f>
        <v/>
      </c>
      <c r="B197" s="20"/>
      <c r="C197" s="21" t="str">
        <f>IF('簡易入力モード'!B197&lt;&gt;"",'簡易入力モード'!B197,"")</f>
        <v/>
      </c>
      <c r="D197" s="21" t="str">
        <f>IF('簡易入力モード'!C197&lt;&gt;"",'簡易入力モード'!C197,"")</f>
        <v/>
      </c>
      <c r="E197" s="21"/>
      <c r="F197" s="21"/>
      <c r="G197" s="21"/>
      <c r="H197" s="21"/>
      <c r="I197" s="21"/>
      <c r="J197" s="21"/>
      <c r="K197" s="21"/>
      <c r="L197" s="22"/>
      <c r="M197" s="22"/>
      <c r="N197" s="22"/>
      <c r="O197" s="22"/>
      <c r="P197" s="22"/>
      <c r="Q197" s="22"/>
      <c r="R197" s="20" t="str">
        <f>IF('簡易入力モード'!E197&lt;&gt;"",'簡易入力モード'!E197,"")</f>
        <v/>
      </c>
      <c r="S197" s="23"/>
      <c r="T197" s="21"/>
      <c r="U197" s="24">
        <f t="shared" si="1"/>
        <v>0</v>
      </c>
      <c r="V197" s="24">
        <f t="shared" si="2"/>
        <v>15</v>
      </c>
      <c r="W197" s="24" t="str">
        <f t="shared" si="3"/>
        <v>Gem</v>
      </c>
      <c r="X197" s="24">
        <f t="shared" si="9"/>
        <v>0.4</v>
      </c>
      <c r="Y197" s="24">
        <f t="shared" si="5"/>
        <v>0</v>
      </c>
      <c r="Z197" s="24">
        <f t="shared" si="6"/>
        <v>0</v>
      </c>
      <c r="AA197" s="24" t="str">
        <f t="shared" si="7"/>
        <v/>
      </c>
      <c r="AB197" s="24" t="str">
        <f t="shared" si="8"/>
        <v/>
      </c>
    </row>
    <row r="198" ht="15.75" hidden="1" customHeight="1">
      <c r="A198" s="20" t="str">
        <f>IF('簡易入力モード'!A198&lt;&gt;"",'簡易入力モード'!A198,"")</f>
        <v/>
      </c>
      <c r="B198" s="20"/>
      <c r="C198" s="21" t="str">
        <f>IF('簡易入力モード'!B198&lt;&gt;"",'簡易入力モード'!B198,"")</f>
        <v/>
      </c>
      <c r="D198" s="21" t="str">
        <f>IF('簡易入力モード'!C198&lt;&gt;"",'簡易入力モード'!C198,"")</f>
        <v/>
      </c>
      <c r="E198" s="21"/>
      <c r="F198" s="21"/>
      <c r="G198" s="21"/>
      <c r="H198" s="21"/>
      <c r="I198" s="21"/>
      <c r="J198" s="21"/>
      <c r="K198" s="21"/>
      <c r="L198" s="22"/>
      <c r="M198" s="22"/>
      <c r="N198" s="22"/>
      <c r="O198" s="22"/>
      <c r="P198" s="22"/>
      <c r="Q198" s="22"/>
      <c r="R198" s="20" t="str">
        <f>IF('簡易入力モード'!E198&lt;&gt;"",'簡易入力モード'!E198,"")</f>
        <v/>
      </c>
      <c r="S198" s="23"/>
      <c r="T198" s="21"/>
      <c r="U198" s="24">
        <f t="shared" si="1"/>
        <v>0</v>
      </c>
      <c r="V198" s="24">
        <f t="shared" si="2"/>
        <v>15</v>
      </c>
      <c r="W198" s="24" t="str">
        <f t="shared" si="3"/>
        <v>Gem</v>
      </c>
      <c r="X198" s="24">
        <f t="shared" si="9"/>
        <v>0.4</v>
      </c>
      <c r="Y198" s="24">
        <f t="shared" si="5"/>
        <v>0</v>
      </c>
      <c r="Z198" s="24">
        <f t="shared" si="6"/>
        <v>0</v>
      </c>
      <c r="AA198" s="24" t="str">
        <f t="shared" si="7"/>
        <v/>
      </c>
      <c r="AB198" s="24" t="str">
        <f t="shared" si="8"/>
        <v/>
      </c>
    </row>
    <row r="199" ht="15.75" hidden="1" customHeight="1">
      <c r="A199" s="20" t="str">
        <f>IF('簡易入力モード'!A199&lt;&gt;"",'簡易入力モード'!A199,"")</f>
        <v/>
      </c>
      <c r="B199" s="20"/>
      <c r="C199" s="21" t="str">
        <f>IF('簡易入力モード'!B199&lt;&gt;"",'簡易入力モード'!B199,"")</f>
        <v/>
      </c>
      <c r="D199" s="21" t="str">
        <f>IF('簡易入力モード'!C199&lt;&gt;"",'簡易入力モード'!C199,"")</f>
        <v/>
      </c>
      <c r="E199" s="21"/>
      <c r="F199" s="21"/>
      <c r="G199" s="21"/>
      <c r="H199" s="21"/>
      <c r="I199" s="21"/>
      <c r="J199" s="21"/>
      <c r="K199" s="21"/>
      <c r="L199" s="22"/>
      <c r="M199" s="22"/>
      <c r="N199" s="22"/>
      <c r="O199" s="22"/>
      <c r="P199" s="22"/>
      <c r="Q199" s="22"/>
      <c r="R199" s="20" t="str">
        <f>IF('簡易入力モード'!E199&lt;&gt;"",'簡易入力モード'!E199,"")</f>
        <v/>
      </c>
      <c r="S199" s="23"/>
      <c r="T199" s="21"/>
      <c r="U199" s="24">
        <f t="shared" si="1"/>
        <v>0</v>
      </c>
      <c r="V199" s="24">
        <f t="shared" si="2"/>
        <v>15</v>
      </c>
      <c r="W199" s="24" t="str">
        <f t="shared" si="3"/>
        <v>Gem</v>
      </c>
      <c r="X199" s="24">
        <f t="shared" si="9"/>
        <v>0.4</v>
      </c>
      <c r="Y199" s="24">
        <f t="shared" si="5"/>
        <v>0</v>
      </c>
      <c r="Z199" s="24">
        <f t="shared" si="6"/>
        <v>0</v>
      </c>
      <c r="AA199" s="24" t="str">
        <f t="shared" si="7"/>
        <v/>
      </c>
      <c r="AB199" s="24" t="str">
        <f t="shared" si="8"/>
        <v/>
      </c>
    </row>
    <row r="200" ht="15.75" hidden="1" customHeight="1">
      <c r="A200" s="20" t="str">
        <f>IF('簡易入力モード'!A200&lt;&gt;"",'簡易入力モード'!A200,"")</f>
        <v/>
      </c>
      <c r="B200" s="20"/>
      <c r="C200" s="21" t="str">
        <f>IF('簡易入力モード'!B200&lt;&gt;"",'簡易入力モード'!B200,"")</f>
        <v/>
      </c>
      <c r="D200" s="21" t="str">
        <f>IF('簡易入力モード'!C200&lt;&gt;"",'簡易入力モード'!C200,"")</f>
        <v/>
      </c>
      <c r="E200" s="21"/>
      <c r="F200" s="21"/>
      <c r="G200" s="21"/>
      <c r="H200" s="21"/>
      <c r="I200" s="21"/>
      <c r="J200" s="21"/>
      <c r="K200" s="21"/>
      <c r="L200" s="22"/>
      <c r="M200" s="22"/>
      <c r="N200" s="22"/>
      <c r="O200" s="22"/>
      <c r="P200" s="22"/>
      <c r="Q200" s="22"/>
      <c r="R200" s="20" t="str">
        <f>IF('簡易入力モード'!E200&lt;&gt;"",'簡易入力モード'!E200,"")</f>
        <v/>
      </c>
      <c r="S200" s="23"/>
      <c r="T200" s="21"/>
      <c r="U200" s="24">
        <f t="shared" si="1"/>
        <v>0</v>
      </c>
      <c r="V200" s="24">
        <f t="shared" si="2"/>
        <v>15</v>
      </c>
      <c r="W200" s="24" t="str">
        <f t="shared" si="3"/>
        <v>Gem</v>
      </c>
      <c r="X200" s="24">
        <f t="shared" si="9"/>
        <v>0.4</v>
      </c>
      <c r="Y200" s="24">
        <f t="shared" si="5"/>
        <v>0</v>
      </c>
      <c r="Z200" s="24">
        <f t="shared" si="6"/>
        <v>0</v>
      </c>
      <c r="AA200" s="24" t="str">
        <f t="shared" si="7"/>
        <v/>
      </c>
      <c r="AB200" s="24" t="str">
        <f t="shared" si="8"/>
        <v/>
      </c>
    </row>
    <row r="201" ht="15.75" hidden="1" customHeight="1">
      <c r="A201" s="20" t="str">
        <f>IF('簡易入力モード'!A201&lt;&gt;"",'簡易入力モード'!A201,"")</f>
        <v/>
      </c>
      <c r="B201" s="20"/>
      <c r="C201" s="21" t="str">
        <f>IF('簡易入力モード'!B201&lt;&gt;"",'簡易入力モード'!B201,"")</f>
        <v/>
      </c>
      <c r="D201" s="21" t="str">
        <f>IF('簡易入力モード'!C201&lt;&gt;"",'簡易入力モード'!C201,"")</f>
        <v/>
      </c>
      <c r="E201" s="21"/>
      <c r="F201" s="21"/>
      <c r="G201" s="21"/>
      <c r="H201" s="21"/>
      <c r="I201" s="21"/>
      <c r="J201" s="21"/>
      <c r="K201" s="21"/>
      <c r="L201" s="22"/>
      <c r="M201" s="22"/>
      <c r="N201" s="22"/>
      <c r="O201" s="22"/>
      <c r="P201" s="22"/>
      <c r="Q201" s="22"/>
      <c r="R201" s="20" t="str">
        <f>IF('簡易入力モード'!E201&lt;&gt;"",'簡易入力モード'!E201,"")</f>
        <v/>
      </c>
      <c r="S201" s="23"/>
      <c r="T201" s="21"/>
      <c r="U201" s="24">
        <f t="shared" si="1"/>
        <v>0</v>
      </c>
      <c r="V201" s="24">
        <f t="shared" si="2"/>
        <v>15</v>
      </c>
      <c r="W201" s="24" t="str">
        <f t="shared" si="3"/>
        <v>Gem</v>
      </c>
      <c r="X201" s="24">
        <f t="shared" si="9"/>
        <v>0.4</v>
      </c>
      <c r="Y201" s="24">
        <f t="shared" si="5"/>
        <v>0</v>
      </c>
      <c r="Z201" s="24">
        <f t="shared" si="6"/>
        <v>0</v>
      </c>
      <c r="AA201" s="24" t="str">
        <f t="shared" si="7"/>
        <v/>
      </c>
      <c r="AB201" s="24" t="str">
        <f t="shared" si="8"/>
        <v/>
      </c>
    </row>
    <row r="202" ht="15.75" hidden="1" customHeight="1">
      <c r="A202" s="20" t="str">
        <f>IF('簡易入力モード'!A202&lt;&gt;"",'簡易入力モード'!A202,"")</f>
        <v/>
      </c>
      <c r="B202" s="20"/>
      <c r="C202" s="21" t="str">
        <f>IF('簡易入力モード'!B202&lt;&gt;"",'簡易入力モード'!B202,"")</f>
        <v/>
      </c>
      <c r="D202" s="21" t="str">
        <f>IF('簡易入力モード'!C202&lt;&gt;"",'簡易入力モード'!C202,"")</f>
        <v/>
      </c>
      <c r="E202" s="21"/>
      <c r="F202" s="21"/>
      <c r="G202" s="21"/>
      <c r="H202" s="21"/>
      <c r="I202" s="21"/>
      <c r="J202" s="21"/>
      <c r="K202" s="21"/>
      <c r="L202" s="22"/>
      <c r="M202" s="22"/>
      <c r="N202" s="22"/>
      <c r="O202" s="22"/>
      <c r="P202" s="22"/>
      <c r="Q202" s="22"/>
      <c r="R202" s="20" t="str">
        <f>IF('簡易入力モード'!E202&lt;&gt;"",'簡易入力モード'!E202,"")</f>
        <v/>
      </c>
      <c r="S202" s="23"/>
      <c r="T202" s="21"/>
      <c r="U202" s="24">
        <f t="shared" si="1"/>
        <v>0</v>
      </c>
      <c r="V202" s="24">
        <f t="shared" si="2"/>
        <v>15</v>
      </c>
      <c r="W202" s="24" t="str">
        <f t="shared" si="3"/>
        <v>Gem</v>
      </c>
      <c r="X202" s="24">
        <f t="shared" si="9"/>
        <v>0.4</v>
      </c>
      <c r="Y202" s="24">
        <f t="shared" si="5"/>
        <v>0</v>
      </c>
      <c r="Z202" s="24">
        <f t="shared" si="6"/>
        <v>0</v>
      </c>
      <c r="AA202" s="24" t="str">
        <f t="shared" si="7"/>
        <v/>
      </c>
      <c r="AB202" s="24" t="str">
        <f t="shared" si="8"/>
        <v/>
      </c>
    </row>
    <row r="203" ht="15.75" hidden="1" customHeight="1">
      <c r="A203" s="20" t="str">
        <f>IF('簡易入力モード'!A203&lt;&gt;"",'簡易入力モード'!A203,"")</f>
        <v/>
      </c>
      <c r="B203" s="20"/>
      <c r="C203" s="21" t="str">
        <f>IF('簡易入力モード'!B203&lt;&gt;"",'簡易入力モード'!B203,"")</f>
        <v/>
      </c>
      <c r="D203" s="21" t="str">
        <f>IF('簡易入力モード'!C203&lt;&gt;"",'簡易入力モード'!C203,"")</f>
        <v/>
      </c>
      <c r="E203" s="21"/>
      <c r="F203" s="21"/>
      <c r="G203" s="21"/>
      <c r="H203" s="21"/>
      <c r="I203" s="21"/>
      <c r="J203" s="21"/>
      <c r="K203" s="21"/>
      <c r="L203" s="22"/>
      <c r="M203" s="22"/>
      <c r="N203" s="22"/>
      <c r="O203" s="22"/>
      <c r="P203" s="22"/>
      <c r="Q203" s="22"/>
      <c r="R203" s="20" t="str">
        <f>IF('簡易入力モード'!E203&lt;&gt;"",'簡易入力モード'!E203,"")</f>
        <v/>
      </c>
      <c r="S203" s="23"/>
      <c r="T203" s="21"/>
      <c r="U203" s="24">
        <f t="shared" si="1"/>
        <v>0</v>
      </c>
      <c r="V203" s="24">
        <f t="shared" si="2"/>
        <v>15</v>
      </c>
      <c r="W203" s="24" t="str">
        <f t="shared" si="3"/>
        <v>Gem</v>
      </c>
      <c r="X203" s="24">
        <f t="shared" si="9"/>
        <v>0.4</v>
      </c>
      <c r="Y203" s="24">
        <f t="shared" si="5"/>
        <v>0</v>
      </c>
      <c r="Z203" s="24">
        <f t="shared" si="6"/>
        <v>0</v>
      </c>
      <c r="AA203" s="24" t="str">
        <f t="shared" si="7"/>
        <v/>
      </c>
      <c r="AB203" s="24" t="str">
        <f t="shared" si="8"/>
        <v/>
      </c>
    </row>
    <row r="204" ht="15.75" hidden="1" customHeight="1">
      <c r="A204" s="20" t="str">
        <f>IF('簡易入力モード'!A204&lt;&gt;"",'簡易入力モード'!A204,"")</f>
        <v/>
      </c>
      <c r="B204" s="20"/>
      <c r="C204" s="21" t="str">
        <f>IF('簡易入力モード'!B204&lt;&gt;"",'簡易入力モード'!B204,"")</f>
        <v/>
      </c>
      <c r="D204" s="21" t="str">
        <f>IF('簡易入力モード'!C204&lt;&gt;"",'簡易入力モード'!C204,"")</f>
        <v/>
      </c>
      <c r="E204" s="21"/>
      <c r="F204" s="21"/>
      <c r="G204" s="21"/>
      <c r="H204" s="21"/>
      <c r="I204" s="21"/>
      <c r="J204" s="21"/>
      <c r="K204" s="21"/>
      <c r="L204" s="22"/>
      <c r="M204" s="22"/>
      <c r="N204" s="22"/>
      <c r="O204" s="22"/>
      <c r="P204" s="22"/>
      <c r="Q204" s="22"/>
      <c r="R204" s="20" t="str">
        <f>IF('簡易入力モード'!E204&lt;&gt;"",'簡易入力モード'!E204,"")</f>
        <v/>
      </c>
      <c r="S204" s="23"/>
      <c r="T204" s="21"/>
      <c r="U204" s="24">
        <f t="shared" si="1"/>
        <v>0</v>
      </c>
      <c r="V204" s="24">
        <f t="shared" si="2"/>
        <v>15</v>
      </c>
      <c r="W204" s="24" t="str">
        <f t="shared" si="3"/>
        <v>Gem</v>
      </c>
      <c r="X204" s="24">
        <f t="shared" si="9"/>
        <v>0.4</v>
      </c>
      <c r="Y204" s="24">
        <f t="shared" si="5"/>
        <v>0</v>
      </c>
      <c r="Z204" s="24">
        <f t="shared" si="6"/>
        <v>0</v>
      </c>
      <c r="AA204" s="24" t="str">
        <f t="shared" si="7"/>
        <v/>
      </c>
      <c r="AB204" s="24" t="str">
        <f t="shared" si="8"/>
        <v/>
      </c>
    </row>
    <row r="205" ht="15.75" hidden="1" customHeight="1">
      <c r="A205" s="20" t="str">
        <f>IF('簡易入力モード'!A205&lt;&gt;"",'簡易入力モード'!A205,"")</f>
        <v/>
      </c>
      <c r="B205" s="20"/>
      <c r="C205" s="21" t="str">
        <f>IF('簡易入力モード'!B205&lt;&gt;"",'簡易入力モード'!B205,"")</f>
        <v/>
      </c>
      <c r="D205" s="21" t="str">
        <f>IF('簡易入力モード'!C205&lt;&gt;"",'簡易入力モード'!C205,"")</f>
        <v/>
      </c>
      <c r="E205" s="21"/>
      <c r="F205" s="21"/>
      <c r="G205" s="21"/>
      <c r="H205" s="21"/>
      <c r="I205" s="21"/>
      <c r="J205" s="21"/>
      <c r="K205" s="21"/>
      <c r="L205" s="22"/>
      <c r="M205" s="22"/>
      <c r="N205" s="22"/>
      <c r="O205" s="22"/>
      <c r="P205" s="22"/>
      <c r="Q205" s="22"/>
      <c r="R205" s="20" t="str">
        <f>IF('簡易入力モード'!E205&lt;&gt;"",'簡易入力モード'!E205,"")</f>
        <v/>
      </c>
      <c r="S205" s="23"/>
      <c r="T205" s="21"/>
      <c r="U205" s="24">
        <f t="shared" si="1"/>
        <v>0</v>
      </c>
      <c r="V205" s="24">
        <f t="shared" si="2"/>
        <v>15</v>
      </c>
      <c r="W205" s="24" t="str">
        <f t="shared" si="3"/>
        <v>Gem</v>
      </c>
      <c r="X205" s="24">
        <f t="shared" si="9"/>
        <v>0.4</v>
      </c>
      <c r="Y205" s="24">
        <f t="shared" si="5"/>
        <v>0</v>
      </c>
      <c r="Z205" s="24">
        <f t="shared" si="6"/>
        <v>0</v>
      </c>
      <c r="AA205" s="24" t="str">
        <f t="shared" si="7"/>
        <v/>
      </c>
      <c r="AB205" s="24" t="str">
        <f t="shared" si="8"/>
        <v/>
      </c>
    </row>
    <row r="206" ht="15.75" hidden="1" customHeight="1">
      <c r="A206" s="20" t="str">
        <f>IF('簡易入力モード'!A206&lt;&gt;"",'簡易入力モード'!A206,"")</f>
        <v/>
      </c>
      <c r="B206" s="20"/>
      <c r="C206" s="21" t="str">
        <f>IF('簡易入力モード'!B206&lt;&gt;"",'簡易入力モード'!B206,"")</f>
        <v/>
      </c>
      <c r="D206" s="21" t="str">
        <f>IF('簡易入力モード'!C206&lt;&gt;"",'簡易入力モード'!C206,"")</f>
        <v/>
      </c>
      <c r="E206" s="21"/>
      <c r="F206" s="21"/>
      <c r="G206" s="21"/>
      <c r="H206" s="21"/>
      <c r="I206" s="21"/>
      <c r="J206" s="21"/>
      <c r="K206" s="21"/>
      <c r="L206" s="22"/>
      <c r="M206" s="22"/>
      <c r="N206" s="22"/>
      <c r="O206" s="22"/>
      <c r="P206" s="22"/>
      <c r="Q206" s="22"/>
      <c r="R206" s="20" t="str">
        <f>IF('簡易入力モード'!E206&lt;&gt;"",'簡易入力モード'!E206,"")</f>
        <v/>
      </c>
      <c r="S206" s="23"/>
      <c r="T206" s="21"/>
      <c r="U206" s="24">
        <f t="shared" si="1"/>
        <v>0</v>
      </c>
      <c r="V206" s="24">
        <f t="shared" si="2"/>
        <v>15</v>
      </c>
      <c r="W206" s="24" t="str">
        <f t="shared" si="3"/>
        <v>Gem</v>
      </c>
      <c r="X206" s="24">
        <f t="shared" si="9"/>
        <v>0.4</v>
      </c>
      <c r="Y206" s="24">
        <f t="shared" si="5"/>
        <v>0</v>
      </c>
      <c r="Z206" s="24">
        <f t="shared" si="6"/>
        <v>0</v>
      </c>
      <c r="AA206" s="24" t="str">
        <f t="shared" si="7"/>
        <v/>
      </c>
      <c r="AB206" s="24" t="str">
        <f t="shared" si="8"/>
        <v/>
      </c>
    </row>
    <row r="207" ht="15.75" hidden="1" customHeight="1">
      <c r="A207" s="20" t="str">
        <f>IF('簡易入力モード'!A207&lt;&gt;"",'簡易入力モード'!A207,"")</f>
        <v/>
      </c>
      <c r="B207" s="20"/>
      <c r="C207" s="21" t="str">
        <f>IF('簡易入力モード'!B207&lt;&gt;"",'簡易入力モード'!B207,"")</f>
        <v/>
      </c>
      <c r="D207" s="21" t="str">
        <f>IF('簡易入力モード'!C207&lt;&gt;"",'簡易入力モード'!C207,"")</f>
        <v/>
      </c>
      <c r="E207" s="21"/>
      <c r="F207" s="21"/>
      <c r="G207" s="21"/>
      <c r="H207" s="21"/>
      <c r="I207" s="21"/>
      <c r="J207" s="21"/>
      <c r="K207" s="21"/>
      <c r="L207" s="22"/>
      <c r="M207" s="22"/>
      <c r="N207" s="22"/>
      <c r="O207" s="22"/>
      <c r="P207" s="22"/>
      <c r="Q207" s="22"/>
      <c r="R207" s="20" t="str">
        <f>IF('簡易入力モード'!E207&lt;&gt;"",'簡易入力モード'!E207,"")</f>
        <v/>
      </c>
      <c r="S207" s="23"/>
      <c r="T207" s="21"/>
      <c r="U207" s="24">
        <f t="shared" si="1"/>
        <v>0</v>
      </c>
      <c r="V207" s="24">
        <f t="shared" si="2"/>
        <v>15</v>
      </c>
      <c r="W207" s="24" t="str">
        <f t="shared" si="3"/>
        <v>Gem</v>
      </c>
      <c r="X207" s="24">
        <f t="shared" si="9"/>
        <v>0.4</v>
      </c>
      <c r="Y207" s="24">
        <f t="shared" si="5"/>
        <v>0</v>
      </c>
      <c r="Z207" s="24">
        <f t="shared" si="6"/>
        <v>0</v>
      </c>
      <c r="AA207" s="24" t="str">
        <f t="shared" si="7"/>
        <v/>
      </c>
      <c r="AB207" s="24" t="str">
        <f t="shared" si="8"/>
        <v/>
      </c>
    </row>
    <row r="208" ht="15.75" hidden="1" customHeight="1">
      <c r="A208" s="20" t="str">
        <f>IF('簡易入力モード'!A208&lt;&gt;"",'簡易入力モード'!A208,"")</f>
        <v/>
      </c>
      <c r="B208" s="20"/>
      <c r="C208" s="21" t="str">
        <f>IF('簡易入力モード'!B208&lt;&gt;"",'簡易入力モード'!B208,"")</f>
        <v/>
      </c>
      <c r="D208" s="21" t="str">
        <f>IF('簡易入力モード'!C208&lt;&gt;"",'簡易入力モード'!C208,"")</f>
        <v/>
      </c>
      <c r="E208" s="21"/>
      <c r="F208" s="21"/>
      <c r="G208" s="21"/>
      <c r="H208" s="21"/>
      <c r="I208" s="21"/>
      <c r="J208" s="21"/>
      <c r="K208" s="21"/>
      <c r="L208" s="22"/>
      <c r="M208" s="22"/>
      <c r="N208" s="22"/>
      <c r="O208" s="22"/>
      <c r="P208" s="22"/>
      <c r="Q208" s="22"/>
      <c r="R208" s="20" t="str">
        <f>IF('簡易入力モード'!E208&lt;&gt;"",'簡易入力モード'!E208,"")</f>
        <v/>
      </c>
      <c r="S208" s="23"/>
      <c r="T208" s="21"/>
      <c r="U208" s="24">
        <f t="shared" si="1"/>
        <v>0</v>
      </c>
      <c r="V208" s="24">
        <f t="shared" si="2"/>
        <v>15</v>
      </c>
      <c r="W208" s="24" t="str">
        <f t="shared" si="3"/>
        <v>Gem</v>
      </c>
      <c r="X208" s="24">
        <f t="shared" si="9"/>
        <v>0.4</v>
      </c>
      <c r="Y208" s="24">
        <f t="shared" si="5"/>
        <v>0</v>
      </c>
      <c r="Z208" s="24">
        <f t="shared" si="6"/>
        <v>0</v>
      </c>
      <c r="AA208" s="24" t="str">
        <f t="shared" si="7"/>
        <v/>
      </c>
      <c r="AB208" s="24" t="str">
        <f t="shared" si="8"/>
        <v/>
      </c>
    </row>
    <row r="209" ht="15.75" hidden="1" customHeight="1">
      <c r="A209" s="20" t="str">
        <f>IF('簡易入力モード'!A209&lt;&gt;"",'簡易入力モード'!A209,"")</f>
        <v/>
      </c>
      <c r="B209" s="20"/>
      <c r="C209" s="21" t="str">
        <f>IF('簡易入力モード'!B209&lt;&gt;"",'簡易入力モード'!B209,"")</f>
        <v/>
      </c>
      <c r="D209" s="21" t="str">
        <f>IF('簡易入力モード'!C209&lt;&gt;"",'簡易入力モード'!C209,"")</f>
        <v/>
      </c>
      <c r="E209" s="21"/>
      <c r="F209" s="21"/>
      <c r="G209" s="21"/>
      <c r="H209" s="21"/>
      <c r="I209" s="21"/>
      <c r="J209" s="21"/>
      <c r="K209" s="21"/>
      <c r="L209" s="22"/>
      <c r="M209" s="22"/>
      <c r="N209" s="22"/>
      <c r="O209" s="22"/>
      <c r="P209" s="22"/>
      <c r="Q209" s="22"/>
      <c r="R209" s="20" t="str">
        <f>IF('簡易入力モード'!E209&lt;&gt;"",'簡易入力モード'!E209,"")</f>
        <v/>
      </c>
      <c r="S209" s="23"/>
      <c r="T209" s="21"/>
      <c r="U209" s="24">
        <f t="shared" si="1"/>
        <v>0</v>
      </c>
      <c r="V209" s="24">
        <f t="shared" si="2"/>
        <v>15</v>
      </c>
      <c r="W209" s="24" t="str">
        <f t="shared" si="3"/>
        <v>Gem</v>
      </c>
      <c r="X209" s="24">
        <f t="shared" si="9"/>
        <v>0.4</v>
      </c>
      <c r="Y209" s="24">
        <f t="shared" si="5"/>
        <v>0</v>
      </c>
      <c r="Z209" s="24">
        <f t="shared" si="6"/>
        <v>0</v>
      </c>
      <c r="AA209" s="24" t="str">
        <f t="shared" si="7"/>
        <v/>
      </c>
      <c r="AB209" s="24" t="str">
        <f t="shared" si="8"/>
        <v/>
      </c>
    </row>
    <row r="210" ht="15.75" hidden="1" customHeight="1">
      <c r="A210" s="20" t="str">
        <f>IF('簡易入力モード'!A210&lt;&gt;"",'簡易入力モード'!A210,"")</f>
        <v/>
      </c>
      <c r="B210" s="20"/>
      <c r="C210" s="21" t="str">
        <f>IF('簡易入力モード'!B210&lt;&gt;"",'簡易入力モード'!B210,"")</f>
        <v/>
      </c>
      <c r="D210" s="21" t="str">
        <f>IF('簡易入力モード'!C210&lt;&gt;"",'簡易入力モード'!C210,"")</f>
        <v/>
      </c>
      <c r="E210" s="21"/>
      <c r="F210" s="21"/>
      <c r="G210" s="21"/>
      <c r="H210" s="21"/>
      <c r="I210" s="21"/>
      <c r="J210" s="21"/>
      <c r="K210" s="21"/>
      <c r="L210" s="22"/>
      <c r="M210" s="22"/>
      <c r="N210" s="22"/>
      <c r="O210" s="22"/>
      <c r="P210" s="22"/>
      <c r="Q210" s="22"/>
      <c r="R210" s="20" t="str">
        <f>IF('簡易入力モード'!E210&lt;&gt;"",'簡易入力モード'!E210,"")</f>
        <v/>
      </c>
      <c r="S210" s="23"/>
      <c r="T210" s="21"/>
      <c r="U210" s="24">
        <f t="shared" si="1"/>
        <v>0</v>
      </c>
      <c r="V210" s="24">
        <f t="shared" si="2"/>
        <v>15</v>
      </c>
      <c r="W210" s="24" t="str">
        <f t="shared" si="3"/>
        <v>Gem</v>
      </c>
      <c r="X210" s="24">
        <f t="shared" si="9"/>
        <v>0.4</v>
      </c>
      <c r="Y210" s="24">
        <f t="shared" si="5"/>
        <v>0</v>
      </c>
      <c r="Z210" s="24">
        <f t="shared" si="6"/>
        <v>0</v>
      </c>
      <c r="AA210" s="24" t="str">
        <f t="shared" si="7"/>
        <v/>
      </c>
      <c r="AB210" s="24" t="str">
        <f t="shared" si="8"/>
        <v/>
      </c>
    </row>
    <row r="211" ht="15.75" hidden="1" customHeight="1">
      <c r="A211" s="20" t="str">
        <f>IF('簡易入力モード'!A211&lt;&gt;"",'簡易入力モード'!A211,"")</f>
        <v/>
      </c>
      <c r="B211" s="20"/>
      <c r="C211" s="21" t="str">
        <f>IF('簡易入力モード'!B211&lt;&gt;"",'簡易入力モード'!B211,"")</f>
        <v/>
      </c>
      <c r="D211" s="21" t="str">
        <f>IF('簡易入力モード'!C211&lt;&gt;"",'簡易入力モード'!C211,"")</f>
        <v/>
      </c>
      <c r="E211" s="21"/>
      <c r="F211" s="21"/>
      <c r="G211" s="21"/>
      <c r="H211" s="21"/>
      <c r="I211" s="21"/>
      <c r="J211" s="21"/>
      <c r="K211" s="21"/>
      <c r="L211" s="22"/>
      <c r="M211" s="22"/>
      <c r="N211" s="22"/>
      <c r="O211" s="22"/>
      <c r="P211" s="22"/>
      <c r="Q211" s="22"/>
      <c r="R211" s="20" t="str">
        <f>IF('簡易入力モード'!E211&lt;&gt;"",'簡易入力モード'!E211,"")</f>
        <v/>
      </c>
      <c r="S211" s="23"/>
      <c r="T211" s="21"/>
      <c r="U211" s="24">
        <f t="shared" si="1"/>
        <v>0</v>
      </c>
      <c r="V211" s="24">
        <f t="shared" si="2"/>
        <v>15</v>
      </c>
      <c r="W211" s="24" t="str">
        <f t="shared" si="3"/>
        <v>Gem</v>
      </c>
      <c r="X211" s="24">
        <f t="shared" si="9"/>
        <v>0.4</v>
      </c>
      <c r="Y211" s="24">
        <f t="shared" si="5"/>
        <v>0</v>
      </c>
      <c r="Z211" s="24">
        <f t="shared" si="6"/>
        <v>0</v>
      </c>
      <c r="AA211" s="24" t="str">
        <f t="shared" si="7"/>
        <v/>
      </c>
      <c r="AB211" s="24" t="str">
        <f t="shared" si="8"/>
        <v/>
      </c>
    </row>
    <row r="212" ht="15.75" hidden="1" customHeight="1">
      <c r="A212" s="20" t="str">
        <f>IF('簡易入力モード'!A212&lt;&gt;"",'簡易入力モード'!A212,"")</f>
        <v/>
      </c>
      <c r="B212" s="20"/>
      <c r="C212" s="21" t="str">
        <f>IF('簡易入力モード'!B212&lt;&gt;"",'簡易入力モード'!B212,"")</f>
        <v/>
      </c>
      <c r="D212" s="21" t="str">
        <f>IF('簡易入力モード'!C212&lt;&gt;"",'簡易入力モード'!C212,"")</f>
        <v/>
      </c>
      <c r="E212" s="21"/>
      <c r="F212" s="21"/>
      <c r="G212" s="21"/>
      <c r="H212" s="21"/>
      <c r="I212" s="21"/>
      <c r="J212" s="21"/>
      <c r="K212" s="21"/>
      <c r="L212" s="22"/>
      <c r="M212" s="22"/>
      <c r="N212" s="22"/>
      <c r="O212" s="22"/>
      <c r="P212" s="22"/>
      <c r="Q212" s="22"/>
      <c r="R212" s="20" t="str">
        <f>IF('簡易入力モード'!E212&lt;&gt;"",'簡易入力モード'!E212,"")</f>
        <v/>
      </c>
      <c r="S212" s="23"/>
      <c r="T212" s="21"/>
      <c r="U212" s="24">
        <f t="shared" si="1"/>
        <v>0</v>
      </c>
      <c r="V212" s="24">
        <f t="shared" si="2"/>
        <v>15</v>
      </c>
      <c r="W212" s="24" t="str">
        <f t="shared" si="3"/>
        <v>Gem</v>
      </c>
      <c r="X212" s="24">
        <f t="shared" si="9"/>
        <v>0.4</v>
      </c>
      <c r="Y212" s="24">
        <f t="shared" si="5"/>
        <v>0</v>
      </c>
      <c r="Z212" s="24">
        <f t="shared" si="6"/>
        <v>0</v>
      </c>
      <c r="AA212" s="24" t="str">
        <f t="shared" si="7"/>
        <v/>
      </c>
      <c r="AB212" s="24" t="str">
        <f t="shared" si="8"/>
        <v/>
      </c>
    </row>
    <row r="213" ht="15.75" hidden="1" customHeight="1">
      <c r="A213" s="20" t="str">
        <f>IF('簡易入力モード'!A213&lt;&gt;"",'簡易入力モード'!A213,"")</f>
        <v/>
      </c>
      <c r="B213" s="20"/>
      <c r="C213" s="21" t="str">
        <f>IF('簡易入力モード'!B213&lt;&gt;"",'簡易入力モード'!B213,"")</f>
        <v/>
      </c>
      <c r="D213" s="21" t="str">
        <f>IF('簡易入力モード'!C213&lt;&gt;"",'簡易入力モード'!C213,"")</f>
        <v/>
      </c>
      <c r="E213" s="21"/>
      <c r="F213" s="21"/>
      <c r="G213" s="21"/>
      <c r="H213" s="21"/>
      <c r="I213" s="21"/>
      <c r="J213" s="21"/>
      <c r="K213" s="21"/>
      <c r="L213" s="22"/>
      <c r="M213" s="22"/>
      <c r="N213" s="22"/>
      <c r="O213" s="22"/>
      <c r="P213" s="22"/>
      <c r="Q213" s="22"/>
      <c r="R213" s="20" t="str">
        <f>IF('簡易入力モード'!E213&lt;&gt;"",'簡易入力モード'!E213,"")</f>
        <v/>
      </c>
      <c r="S213" s="23"/>
      <c r="T213" s="21"/>
      <c r="U213" s="24">
        <f t="shared" si="1"/>
        <v>0</v>
      </c>
      <c r="V213" s="24">
        <f t="shared" si="2"/>
        <v>15</v>
      </c>
      <c r="W213" s="24" t="str">
        <f t="shared" si="3"/>
        <v>Gem</v>
      </c>
      <c r="X213" s="24">
        <f t="shared" si="9"/>
        <v>0.4</v>
      </c>
      <c r="Y213" s="24">
        <f t="shared" si="5"/>
        <v>0</v>
      </c>
      <c r="Z213" s="24">
        <f t="shared" si="6"/>
        <v>0</v>
      </c>
      <c r="AA213" s="24" t="str">
        <f t="shared" si="7"/>
        <v/>
      </c>
      <c r="AB213" s="24" t="str">
        <f t="shared" si="8"/>
        <v/>
      </c>
    </row>
    <row r="214" ht="15.75" hidden="1" customHeight="1">
      <c r="A214" s="20" t="str">
        <f>IF('簡易入力モード'!A214&lt;&gt;"",'簡易入力モード'!A214,"")</f>
        <v/>
      </c>
      <c r="B214" s="20"/>
      <c r="C214" s="21" t="str">
        <f>IF('簡易入力モード'!B214&lt;&gt;"",'簡易入力モード'!B214,"")</f>
        <v/>
      </c>
      <c r="D214" s="21" t="str">
        <f>IF('簡易入力モード'!C214&lt;&gt;"",'簡易入力モード'!C214,"")</f>
        <v/>
      </c>
      <c r="E214" s="21"/>
      <c r="F214" s="21"/>
      <c r="G214" s="21"/>
      <c r="H214" s="21"/>
      <c r="I214" s="21"/>
      <c r="J214" s="21"/>
      <c r="K214" s="21"/>
      <c r="L214" s="22"/>
      <c r="M214" s="22"/>
      <c r="N214" s="22"/>
      <c r="O214" s="22"/>
      <c r="P214" s="22"/>
      <c r="Q214" s="22"/>
      <c r="R214" s="20" t="str">
        <f>IF('簡易入力モード'!E214&lt;&gt;"",'簡易入力モード'!E214,"")</f>
        <v/>
      </c>
      <c r="S214" s="23"/>
      <c r="T214" s="21"/>
      <c r="U214" s="24">
        <f t="shared" si="1"/>
        <v>0</v>
      </c>
      <c r="V214" s="24">
        <f t="shared" si="2"/>
        <v>15</v>
      </c>
      <c r="W214" s="24" t="str">
        <f t="shared" si="3"/>
        <v>Gem</v>
      </c>
      <c r="X214" s="24">
        <f t="shared" si="9"/>
        <v>0.4</v>
      </c>
      <c r="Y214" s="24">
        <f t="shared" si="5"/>
        <v>0</v>
      </c>
      <c r="Z214" s="24">
        <f t="shared" si="6"/>
        <v>0</v>
      </c>
      <c r="AA214" s="24" t="str">
        <f t="shared" si="7"/>
        <v/>
      </c>
      <c r="AB214" s="24" t="str">
        <f t="shared" si="8"/>
        <v/>
      </c>
    </row>
    <row r="215" ht="15.75" hidden="1" customHeight="1">
      <c r="A215" s="20" t="str">
        <f>IF('簡易入力モード'!A215&lt;&gt;"",'簡易入力モード'!A215,"")</f>
        <v/>
      </c>
      <c r="B215" s="20"/>
      <c r="C215" s="21" t="str">
        <f>IF('簡易入力モード'!B215&lt;&gt;"",'簡易入力モード'!B215,"")</f>
        <v/>
      </c>
      <c r="D215" s="21" t="str">
        <f>IF('簡易入力モード'!C215&lt;&gt;"",'簡易入力モード'!C215,"")</f>
        <v/>
      </c>
      <c r="E215" s="21"/>
      <c r="F215" s="21"/>
      <c r="G215" s="21"/>
      <c r="H215" s="21"/>
      <c r="I215" s="21"/>
      <c r="J215" s="21"/>
      <c r="K215" s="21"/>
      <c r="L215" s="22"/>
      <c r="M215" s="22"/>
      <c r="N215" s="22"/>
      <c r="O215" s="22"/>
      <c r="P215" s="22"/>
      <c r="Q215" s="22"/>
      <c r="R215" s="20" t="str">
        <f>IF('簡易入力モード'!E215&lt;&gt;"",'簡易入力モード'!E215,"")</f>
        <v/>
      </c>
      <c r="S215" s="23"/>
      <c r="T215" s="21"/>
      <c r="U215" s="24">
        <f t="shared" si="1"/>
        <v>0</v>
      </c>
      <c r="V215" s="24">
        <f t="shared" si="2"/>
        <v>15</v>
      </c>
      <c r="W215" s="24" t="str">
        <f t="shared" si="3"/>
        <v>Gem</v>
      </c>
      <c r="X215" s="24">
        <f t="shared" si="9"/>
        <v>0.4</v>
      </c>
      <c r="Y215" s="24">
        <f t="shared" si="5"/>
        <v>0</v>
      </c>
      <c r="Z215" s="24">
        <f t="shared" si="6"/>
        <v>0</v>
      </c>
      <c r="AA215" s="24" t="str">
        <f t="shared" si="7"/>
        <v/>
      </c>
      <c r="AB215" s="24" t="str">
        <f t="shared" si="8"/>
        <v/>
      </c>
    </row>
    <row r="216" ht="15.75" hidden="1" customHeight="1">
      <c r="A216" s="20" t="str">
        <f>IF('簡易入力モード'!A216&lt;&gt;"",'簡易入力モード'!A216,"")</f>
        <v/>
      </c>
      <c r="B216" s="20"/>
      <c r="C216" s="21" t="str">
        <f>IF('簡易入力モード'!B216&lt;&gt;"",'簡易入力モード'!B216,"")</f>
        <v/>
      </c>
      <c r="D216" s="21" t="str">
        <f>IF('簡易入力モード'!C216&lt;&gt;"",'簡易入力モード'!C216,"")</f>
        <v/>
      </c>
      <c r="E216" s="21"/>
      <c r="F216" s="21"/>
      <c r="G216" s="21"/>
      <c r="H216" s="21"/>
      <c r="I216" s="21"/>
      <c r="J216" s="21"/>
      <c r="K216" s="21"/>
      <c r="L216" s="22"/>
      <c r="M216" s="22"/>
      <c r="N216" s="22"/>
      <c r="O216" s="22"/>
      <c r="P216" s="22"/>
      <c r="Q216" s="22"/>
      <c r="R216" s="20" t="str">
        <f>IF('簡易入力モード'!E216&lt;&gt;"",'簡易入力モード'!E216,"")</f>
        <v/>
      </c>
      <c r="S216" s="23"/>
      <c r="T216" s="21"/>
      <c r="U216" s="24">
        <f t="shared" si="1"/>
        <v>0</v>
      </c>
      <c r="V216" s="24">
        <f t="shared" si="2"/>
        <v>15</v>
      </c>
      <c r="W216" s="24" t="str">
        <f t="shared" si="3"/>
        <v>Gem</v>
      </c>
      <c r="X216" s="24">
        <f t="shared" si="9"/>
        <v>0.4</v>
      </c>
      <c r="Y216" s="24">
        <f t="shared" si="5"/>
        <v>0</v>
      </c>
      <c r="Z216" s="24">
        <f t="shared" si="6"/>
        <v>0</v>
      </c>
      <c r="AA216" s="24" t="str">
        <f t="shared" si="7"/>
        <v/>
      </c>
      <c r="AB216" s="24" t="str">
        <f t="shared" si="8"/>
        <v/>
      </c>
    </row>
    <row r="217" ht="15.75" hidden="1" customHeight="1">
      <c r="A217" s="20" t="str">
        <f>IF('簡易入力モード'!A217&lt;&gt;"",'簡易入力モード'!A217,"")</f>
        <v/>
      </c>
      <c r="B217" s="20"/>
      <c r="C217" s="21" t="str">
        <f>IF('簡易入力モード'!B217&lt;&gt;"",'簡易入力モード'!B217,"")</f>
        <v/>
      </c>
      <c r="D217" s="21" t="str">
        <f>IF('簡易入力モード'!C217&lt;&gt;"",'簡易入力モード'!C217,"")</f>
        <v/>
      </c>
      <c r="E217" s="21"/>
      <c r="F217" s="21"/>
      <c r="G217" s="21"/>
      <c r="H217" s="21"/>
      <c r="I217" s="21"/>
      <c r="J217" s="21"/>
      <c r="K217" s="21"/>
      <c r="L217" s="22"/>
      <c r="M217" s="22"/>
      <c r="N217" s="22"/>
      <c r="O217" s="22"/>
      <c r="P217" s="22"/>
      <c r="Q217" s="22"/>
      <c r="R217" s="20" t="str">
        <f>IF('簡易入力モード'!E217&lt;&gt;"",'簡易入力モード'!E217,"")</f>
        <v/>
      </c>
      <c r="S217" s="23"/>
      <c r="T217" s="21"/>
      <c r="U217" s="24">
        <f t="shared" si="1"/>
        <v>0</v>
      </c>
      <c r="V217" s="24">
        <f t="shared" si="2"/>
        <v>15</v>
      </c>
      <c r="W217" s="24" t="str">
        <f t="shared" si="3"/>
        <v>Gem</v>
      </c>
      <c r="X217" s="24">
        <f t="shared" si="9"/>
        <v>0.4</v>
      </c>
      <c r="Y217" s="24">
        <f t="shared" si="5"/>
        <v>0</v>
      </c>
      <c r="Z217" s="24">
        <f t="shared" si="6"/>
        <v>0</v>
      </c>
      <c r="AA217" s="24" t="str">
        <f t="shared" si="7"/>
        <v/>
      </c>
      <c r="AB217" s="24" t="str">
        <f t="shared" si="8"/>
        <v/>
      </c>
    </row>
    <row r="218" ht="15.75" hidden="1" customHeight="1">
      <c r="A218" s="20" t="str">
        <f>IF('簡易入力モード'!A218&lt;&gt;"",'簡易入力モード'!A218,"")</f>
        <v/>
      </c>
      <c r="B218" s="20"/>
      <c r="C218" s="21" t="str">
        <f>IF('簡易入力モード'!B218&lt;&gt;"",'簡易入力モード'!B218,"")</f>
        <v/>
      </c>
      <c r="D218" s="21" t="str">
        <f>IF('簡易入力モード'!C218&lt;&gt;"",'簡易入力モード'!C218,"")</f>
        <v/>
      </c>
      <c r="E218" s="21"/>
      <c r="F218" s="21"/>
      <c r="G218" s="21"/>
      <c r="H218" s="21"/>
      <c r="I218" s="21"/>
      <c r="J218" s="21"/>
      <c r="K218" s="21"/>
      <c r="L218" s="22"/>
      <c r="M218" s="22"/>
      <c r="N218" s="22"/>
      <c r="O218" s="22"/>
      <c r="P218" s="22"/>
      <c r="Q218" s="22"/>
      <c r="R218" s="20" t="str">
        <f>IF('簡易入力モード'!E218&lt;&gt;"",'簡易入力モード'!E218,"")</f>
        <v/>
      </c>
      <c r="S218" s="23"/>
      <c r="T218" s="21"/>
      <c r="U218" s="24">
        <f t="shared" si="1"/>
        <v>0</v>
      </c>
      <c r="V218" s="24">
        <f t="shared" si="2"/>
        <v>15</v>
      </c>
      <c r="W218" s="24" t="str">
        <f t="shared" si="3"/>
        <v>Gem</v>
      </c>
      <c r="X218" s="24">
        <f t="shared" si="9"/>
        <v>0.4</v>
      </c>
      <c r="Y218" s="24">
        <f t="shared" si="5"/>
        <v>0</v>
      </c>
      <c r="Z218" s="24">
        <f t="shared" si="6"/>
        <v>0</v>
      </c>
      <c r="AA218" s="24" t="str">
        <f t="shared" si="7"/>
        <v/>
      </c>
      <c r="AB218" s="24" t="str">
        <f t="shared" si="8"/>
        <v/>
      </c>
    </row>
    <row r="219" ht="15.75" hidden="1" customHeight="1">
      <c r="A219" s="20" t="str">
        <f>IF('簡易入力モード'!A219&lt;&gt;"",'簡易入力モード'!A219,"")</f>
        <v/>
      </c>
      <c r="B219" s="20"/>
      <c r="C219" s="21" t="str">
        <f>IF('簡易入力モード'!B219&lt;&gt;"",'簡易入力モード'!B219,"")</f>
        <v/>
      </c>
      <c r="D219" s="21" t="str">
        <f>IF('簡易入力モード'!C219&lt;&gt;"",'簡易入力モード'!C219,"")</f>
        <v/>
      </c>
      <c r="E219" s="21"/>
      <c r="F219" s="21"/>
      <c r="G219" s="21"/>
      <c r="H219" s="21"/>
      <c r="I219" s="21"/>
      <c r="J219" s="21"/>
      <c r="K219" s="21"/>
      <c r="L219" s="22"/>
      <c r="M219" s="22"/>
      <c r="N219" s="22"/>
      <c r="O219" s="22"/>
      <c r="P219" s="22"/>
      <c r="Q219" s="22"/>
      <c r="R219" s="20" t="str">
        <f>IF('簡易入力モード'!E219&lt;&gt;"",'簡易入力モード'!E219,"")</f>
        <v/>
      </c>
      <c r="S219" s="23"/>
      <c r="T219" s="21"/>
      <c r="U219" s="24">
        <f t="shared" si="1"/>
        <v>0</v>
      </c>
      <c r="V219" s="24">
        <f t="shared" si="2"/>
        <v>15</v>
      </c>
      <c r="W219" s="24" t="str">
        <f t="shared" si="3"/>
        <v>Gem</v>
      </c>
      <c r="X219" s="24">
        <f t="shared" si="9"/>
        <v>0.4</v>
      </c>
      <c r="Y219" s="24">
        <f t="shared" si="5"/>
        <v>0</v>
      </c>
      <c r="Z219" s="24">
        <f t="shared" si="6"/>
        <v>0</v>
      </c>
      <c r="AA219" s="24" t="str">
        <f t="shared" si="7"/>
        <v/>
      </c>
      <c r="AB219" s="24" t="str">
        <f t="shared" si="8"/>
        <v/>
      </c>
    </row>
    <row r="220" ht="15.75" hidden="1" customHeight="1">
      <c r="A220" s="20" t="str">
        <f>IF('簡易入力モード'!A220&lt;&gt;"",'簡易入力モード'!A220,"")</f>
        <v/>
      </c>
      <c r="B220" s="20"/>
      <c r="C220" s="21" t="str">
        <f>IF('簡易入力モード'!B220&lt;&gt;"",'簡易入力モード'!B220,"")</f>
        <v/>
      </c>
      <c r="D220" s="21" t="str">
        <f>IF('簡易入力モード'!C220&lt;&gt;"",'簡易入力モード'!C220,"")</f>
        <v/>
      </c>
      <c r="E220" s="21"/>
      <c r="F220" s="21"/>
      <c r="G220" s="21"/>
      <c r="H220" s="21"/>
      <c r="I220" s="21"/>
      <c r="J220" s="21"/>
      <c r="K220" s="21"/>
      <c r="L220" s="22"/>
      <c r="M220" s="22"/>
      <c r="N220" s="22"/>
      <c r="O220" s="22"/>
      <c r="P220" s="22"/>
      <c r="Q220" s="22"/>
      <c r="R220" s="20" t="str">
        <f>IF('簡易入力モード'!E220&lt;&gt;"",'簡易入力モード'!E220,"")</f>
        <v/>
      </c>
      <c r="S220" s="23"/>
      <c r="T220" s="21"/>
      <c r="U220" s="24">
        <f t="shared" si="1"/>
        <v>0</v>
      </c>
      <c r="V220" s="24">
        <f t="shared" si="2"/>
        <v>15</v>
      </c>
      <c r="W220" s="24" t="str">
        <f t="shared" si="3"/>
        <v>Gem</v>
      </c>
      <c r="X220" s="24">
        <f t="shared" si="9"/>
        <v>0.4</v>
      </c>
      <c r="Y220" s="24">
        <f t="shared" si="5"/>
        <v>0</v>
      </c>
      <c r="Z220" s="24">
        <f t="shared" si="6"/>
        <v>0</v>
      </c>
      <c r="AA220" s="24" t="str">
        <f t="shared" si="7"/>
        <v/>
      </c>
      <c r="AB220" s="24" t="str">
        <f t="shared" si="8"/>
        <v/>
      </c>
    </row>
    <row r="221" ht="15.75" hidden="1" customHeight="1">
      <c r="A221" s="20" t="str">
        <f>IF('簡易入力モード'!A221&lt;&gt;"",'簡易入力モード'!A221,"")</f>
        <v/>
      </c>
      <c r="B221" s="20"/>
      <c r="C221" s="21" t="str">
        <f>IF('簡易入力モード'!B221&lt;&gt;"",'簡易入力モード'!B221,"")</f>
        <v/>
      </c>
      <c r="D221" s="21" t="str">
        <f>IF('簡易入力モード'!C221&lt;&gt;"",'簡易入力モード'!C221,"")</f>
        <v/>
      </c>
      <c r="E221" s="21"/>
      <c r="F221" s="21"/>
      <c r="G221" s="21"/>
      <c r="H221" s="21"/>
      <c r="I221" s="21"/>
      <c r="J221" s="21"/>
      <c r="K221" s="21"/>
      <c r="L221" s="22"/>
      <c r="M221" s="22"/>
      <c r="N221" s="22"/>
      <c r="O221" s="22"/>
      <c r="P221" s="22"/>
      <c r="Q221" s="22"/>
      <c r="R221" s="20" t="str">
        <f>IF('簡易入力モード'!E221&lt;&gt;"",'簡易入力モード'!E221,"")</f>
        <v/>
      </c>
      <c r="S221" s="23"/>
      <c r="T221" s="21"/>
      <c r="U221" s="24">
        <f t="shared" si="1"/>
        <v>0</v>
      </c>
      <c r="V221" s="24">
        <f t="shared" si="2"/>
        <v>15</v>
      </c>
      <c r="W221" s="24" t="str">
        <f t="shared" si="3"/>
        <v>Gem</v>
      </c>
      <c r="X221" s="24">
        <f t="shared" si="9"/>
        <v>0.4</v>
      </c>
      <c r="Y221" s="24">
        <f t="shared" si="5"/>
        <v>0</v>
      </c>
      <c r="Z221" s="24">
        <f t="shared" si="6"/>
        <v>0</v>
      </c>
      <c r="AA221" s="24" t="str">
        <f t="shared" si="7"/>
        <v/>
      </c>
      <c r="AB221" s="24" t="str">
        <f t="shared" si="8"/>
        <v/>
      </c>
    </row>
    <row r="222" ht="15.75" hidden="1" customHeight="1">
      <c r="A222" s="20" t="str">
        <f>IF('簡易入力モード'!A222&lt;&gt;"",'簡易入力モード'!A222,"")</f>
        <v/>
      </c>
      <c r="B222" s="20"/>
      <c r="C222" s="21" t="str">
        <f>IF('簡易入力モード'!B222&lt;&gt;"",'簡易入力モード'!B222,"")</f>
        <v/>
      </c>
      <c r="D222" s="21" t="str">
        <f>IF('簡易入力モード'!C222&lt;&gt;"",'簡易入力モード'!C222,"")</f>
        <v/>
      </c>
      <c r="E222" s="21"/>
      <c r="F222" s="21"/>
      <c r="G222" s="21"/>
      <c r="H222" s="21"/>
      <c r="I222" s="21"/>
      <c r="J222" s="21"/>
      <c r="K222" s="21"/>
      <c r="L222" s="22"/>
      <c r="M222" s="22"/>
      <c r="N222" s="22"/>
      <c r="O222" s="22"/>
      <c r="P222" s="22"/>
      <c r="Q222" s="22"/>
      <c r="R222" s="20" t="str">
        <f>IF('簡易入力モード'!E222&lt;&gt;"",'簡易入力モード'!E222,"")</f>
        <v/>
      </c>
      <c r="S222" s="23"/>
      <c r="T222" s="21"/>
      <c r="U222" s="24">
        <f t="shared" si="1"/>
        <v>0</v>
      </c>
      <c r="V222" s="24">
        <f t="shared" si="2"/>
        <v>15</v>
      </c>
      <c r="W222" s="24" t="str">
        <f t="shared" si="3"/>
        <v>Gem</v>
      </c>
      <c r="X222" s="24">
        <f t="shared" si="9"/>
        <v>0.4</v>
      </c>
      <c r="Y222" s="24">
        <f t="shared" si="5"/>
        <v>0</v>
      </c>
      <c r="Z222" s="24">
        <f t="shared" si="6"/>
        <v>0</v>
      </c>
      <c r="AA222" s="24" t="str">
        <f t="shared" si="7"/>
        <v/>
      </c>
      <c r="AB222" s="24" t="str">
        <f t="shared" si="8"/>
        <v/>
      </c>
    </row>
    <row r="223" ht="15.75" hidden="1" customHeight="1">
      <c r="A223" s="20" t="str">
        <f>IF('簡易入力モード'!A223&lt;&gt;"",'簡易入力モード'!A223,"")</f>
        <v/>
      </c>
      <c r="B223" s="20"/>
      <c r="C223" s="21" t="str">
        <f>IF('簡易入力モード'!B223&lt;&gt;"",'簡易入力モード'!B223,"")</f>
        <v/>
      </c>
      <c r="D223" s="21" t="str">
        <f>IF('簡易入力モード'!C223&lt;&gt;"",'簡易入力モード'!C223,"")</f>
        <v/>
      </c>
      <c r="E223" s="21"/>
      <c r="F223" s="21"/>
      <c r="G223" s="21"/>
      <c r="H223" s="21"/>
      <c r="I223" s="21"/>
      <c r="J223" s="21"/>
      <c r="K223" s="21"/>
      <c r="L223" s="22"/>
      <c r="M223" s="22"/>
      <c r="N223" s="22"/>
      <c r="O223" s="22"/>
      <c r="P223" s="22"/>
      <c r="Q223" s="22"/>
      <c r="R223" s="20" t="str">
        <f>IF('簡易入力モード'!E223&lt;&gt;"",'簡易入力モード'!E223,"")</f>
        <v/>
      </c>
      <c r="S223" s="23"/>
      <c r="T223" s="21"/>
      <c r="U223" s="24">
        <f t="shared" si="1"/>
        <v>0</v>
      </c>
      <c r="V223" s="24">
        <f t="shared" si="2"/>
        <v>15</v>
      </c>
      <c r="W223" s="24" t="str">
        <f t="shared" si="3"/>
        <v>Gem</v>
      </c>
      <c r="X223" s="24">
        <f t="shared" si="9"/>
        <v>0.4</v>
      </c>
      <c r="Y223" s="24">
        <f t="shared" si="5"/>
        <v>0</v>
      </c>
      <c r="Z223" s="24">
        <f t="shared" si="6"/>
        <v>0</v>
      </c>
      <c r="AA223" s="24" t="str">
        <f t="shared" si="7"/>
        <v/>
      </c>
      <c r="AB223" s="24" t="str">
        <f t="shared" si="8"/>
        <v/>
      </c>
    </row>
    <row r="224" ht="15.75" hidden="1" customHeight="1">
      <c r="A224" s="20" t="str">
        <f>IF('簡易入力モード'!A224&lt;&gt;"",'簡易入力モード'!A224,"")</f>
        <v/>
      </c>
      <c r="B224" s="20"/>
      <c r="C224" s="21" t="str">
        <f>IF('簡易入力モード'!B224&lt;&gt;"",'簡易入力モード'!B224,"")</f>
        <v/>
      </c>
      <c r="D224" s="21" t="str">
        <f>IF('簡易入力モード'!C224&lt;&gt;"",'簡易入力モード'!C224,"")</f>
        <v/>
      </c>
      <c r="E224" s="21"/>
      <c r="F224" s="21"/>
      <c r="G224" s="21"/>
      <c r="H224" s="21"/>
      <c r="I224" s="21"/>
      <c r="J224" s="21"/>
      <c r="K224" s="21"/>
      <c r="L224" s="22"/>
      <c r="M224" s="22"/>
      <c r="N224" s="22"/>
      <c r="O224" s="22"/>
      <c r="P224" s="22"/>
      <c r="Q224" s="22"/>
      <c r="R224" s="20" t="str">
        <f>IF('簡易入力モード'!E224&lt;&gt;"",'簡易入力モード'!E224,"")</f>
        <v/>
      </c>
      <c r="S224" s="23"/>
      <c r="T224" s="21"/>
      <c r="U224" s="24">
        <f t="shared" si="1"/>
        <v>0</v>
      </c>
      <c r="V224" s="24">
        <f t="shared" si="2"/>
        <v>15</v>
      </c>
      <c r="W224" s="24" t="str">
        <f t="shared" si="3"/>
        <v>Gem</v>
      </c>
      <c r="X224" s="24">
        <f t="shared" si="9"/>
        <v>0.4</v>
      </c>
      <c r="Y224" s="24">
        <f t="shared" si="5"/>
        <v>0</v>
      </c>
      <c r="Z224" s="24">
        <f t="shared" si="6"/>
        <v>0</v>
      </c>
      <c r="AA224" s="24" t="str">
        <f t="shared" si="7"/>
        <v/>
      </c>
      <c r="AB224" s="24" t="str">
        <f t="shared" si="8"/>
        <v/>
      </c>
    </row>
    <row r="225" ht="15.75" hidden="1" customHeight="1">
      <c r="A225" s="20" t="str">
        <f>IF('簡易入力モード'!A225&lt;&gt;"",'簡易入力モード'!A225,"")</f>
        <v/>
      </c>
      <c r="B225" s="20"/>
      <c r="C225" s="21" t="str">
        <f>IF('簡易入力モード'!B225&lt;&gt;"",'簡易入力モード'!B225,"")</f>
        <v/>
      </c>
      <c r="D225" s="21" t="str">
        <f>IF('簡易入力モード'!C225&lt;&gt;"",'簡易入力モード'!C225,"")</f>
        <v/>
      </c>
      <c r="E225" s="21"/>
      <c r="F225" s="21"/>
      <c r="G225" s="21"/>
      <c r="H225" s="21"/>
      <c r="I225" s="21"/>
      <c r="J225" s="21"/>
      <c r="K225" s="21"/>
      <c r="L225" s="22"/>
      <c r="M225" s="22"/>
      <c r="N225" s="22"/>
      <c r="O225" s="22"/>
      <c r="P225" s="22"/>
      <c r="Q225" s="22"/>
      <c r="R225" s="20" t="str">
        <f>IF('簡易入力モード'!E225&lt;&gt;"",'簡易入力モード'!E225,"")</f>
        <v/>
      </c>
      <c r="S225" s="23"/>
      <c r="T225" s="21"/>
      <c r="U225" s="24">
        <f t="shared" si="1"/>
        <v>0</v>
      </c>
      <c r="V225" s="24">
        <f t="shared" si="2"/>
        <v>15</v>
      </c>
      <c r="W225" s="24" t="str">
        <f t="shared" si="3"/>
        <v>Gem</v>
      </c>
      <c r="X225" s="24">
        <f t="shared" si="9"/>
        <v>0.4</v>
      </c>
      <c r="Y225" s="24">
        <f t="shared" si="5"/>
        <v>0</v>
      </c>
      <c r="Z225" s="24">
        <f t="shared" si="6"/>
        <v>0</v>
      </c>
      <c r="AA225" s="24" t="str">
        <f t="shared" si="7"/>
        <v/>
      </c>
      <c r="AB225" s="24" t="str">
        <f t="shared" si="8"/>
        <v/>
      </c>
    </row>
    <row r="226" ht="15.75" hidden="1" customHeight="1">
      <c r="A226" s="20" t="str">
        <f>IF('簡易入力モード'!A226&lt;&gt;"",'簡易入力モード'!A226,"")</f>
        <v/>
      </c>
      <c r="B226" s="20"/>
      <c r="C226" s="21" t="str">
        <f>IF('簡易入力モード'!B226&lt;&gt;"",'簡易入力モード'!B226,"")</f>
        <v/>
      </c>
      <c r="D226" s="21" t="str">
        <f>IF('簡易入力モード'!C226&lt;&gt;"",'簡易入力モード'!C226,"")</f>
        <v/>
      </c>
      <c r="E226" s="21"/>
      <c r="F226" s="21"/>
      <c r="G226" s="21"/>
      <c r="H226" s="21"/>
      <c r="I226" s="21"/>
      <c r="J226" s="21"/>
      <c r="K226" s="21"/>
      <c r="L226" s="22"/>
      <c r="M226" s="22"/>
      <c r="N226" s="22"/>
      <c r="O226" s="22"/>
      <c r="P226" s="22"/>
      <c r="Q226" s="22"/>
      <c r="R226" s="20" t="str">
        <f>IF('簡易入力モード'!E226&lt;&gt;"",'簡易入力モード'!E226,"")</f>
        <v/>
      </c>
      <c r="S226" s="23"/>
      <c r="T226" s="21"/>
      <c r="U226" s="24">
        <f t="shared" si="1"/>
        <v>0</v>
      </c>
      <c r="V226" s="24">
        <f t="shared" si="2"/>
        <v>15</v>
      </c>
      <c r="W226" s="24" t="str">
        <f t="shared" si="3"/>
        <v>Gem</v>
      </c>
      <c r="X226" s="24">
        <f t="shared" si="9"/>
        <v>0.4</v>
      </c>
      <c r="Y226" s="24">
        <f t="shared" si="5"/>
        <v>0</v>
      </c>
      <c r="Z226" s="24">
        <f t="shared" si="6"/>
        <v>0</v>
      </c>
      <c r="AA226" s="24" t="str">
        <f t="shared" si="7"/>
        <v/>
      </c>
      <c r="AB226" s="24" t="str">
        <f t="shared" si="8"/>
        <v/>
      </c>
    </row>
    <row r="227" ht="15.75" hidden="1" customHeight="1">
      <c r="A227" s="20" t="str">
        <f>IF('簡易入力モード'!A227&lt;&gt;"",'簡易入力モード'!A227,"")</f>
        <v/>
      </c>
      <c r="B227" s="20"/>
      <c r="C227" s="21" t="str">
        <f>IF('簡易入力モード'!B227&lt;&gt;"",'簡易入力モード'!B227,"")</f>
        <v/>
      </c>
      <c r="D227" s="21" t="str">
        <f>IF('簡易入力モード'!C227&lt;&gt;"",'簡易入力モード'!C227,"")</f>
        <v/>
      </c>
      <c r="E227" s="21"/>
      <c r="F227" s="21"/>
      <c r="G227" s="21"/>
      <c r="H227" s="21"/>
      <c r="I227" s="21"/>
      <c r="J227" s="21"/>
      <c r="K227" s="21"/>
      <c r="L227" s="22"/>
      <c r="M227" s="22"/>
      <c r="N227" s="22"/>
      <c r="O227" s="22"/>
      <c r="P227" s="22"/>
      <c r="Q227" s="22"/>
      <c r="R227" s="20" t="str">
        <f>IF('簡易入力モード'!E227&lt;&gt;"",'簡易入力モード'!E227,"")</f>
        <v/>
      </c>
      <c r="S227" s="23"/>
      <c r="T227" s="21"/>
      <c r="U227" s="24">
        <f t="shared" si="1"/>
        <v>0</v>
      </c>
      <c r="V227" s="24">
        <f t="shared" si="2"/>
        <v>15</v>
      </c>
      <c r="W227" s="24" t="str">
        <f t="shared" si="3"/>
        <v>Gem</v>
      </c>
      <c r="X227" s="24">
        <f t="shared" si="9"/>
        <v>0.4</v>
      </c>
      <c r="Y227" s="24">
        <f t="shared" si="5"/>
        <v>0</v>
      </c>
      <c r="Z227" s="24">
        <f t="shared" si="6"/>
        <v>0</v>
      </c>
      <c r="AA227" s="24" t="str">
        <f t="shared" si="7"/>
        <v/>
      </c>
      <c r="AB227" s="24" t="str">
        <f t="shared" si="8"/>
        <v/>
      </c>
    </row>
    <row r="228" ht="15.75" hidden="1" customHeight="1">
      <c r="A228" s="20" t="str">
        <f>IF('簡易入力モード'!A228&lt;&gt;"",'簡易入力モード'!A228,"")</f>
        <v/>
      </c>
      <c r="B228" s="20"/>
      <c r="C228" s="21" t="str">
        <f>IF('簡易入力モード'!B228&lt;&gt;"",'簡易入力モード'!B228,"")</f>
        <v/>
      </c>
      <c r="D228" s="21" t="str">
        <f>IF('簡易入力モード'!C228&lt;&gt;"",'簡易入力モード'!C228,"")</f>
        <v/>
      </c>
      <c r="E228" s="21"/>
      <c r="F228" s="21"/>
      <c r="G228" s="21"/>
      <c r="H228" s="21"/>
      <c r="I228" s="21"/>
      <c r="J228" s="21"/>
      <c r="K228" s="21"/>
      <c r="L228" s="22"/>
      <c r="M228" s="22"/>
      <c r="N228" s="22"/>
      <c r="O228" s="22"/>
      <c r="P228" s="22"/>
      <c r="Q228" s="22"/>
      <c r="R228" s="20" t="str">
        <f>IF('簡易入力モード'!E228&lt;&gt;"",'簡易入力モード'!E228,"")</f>
        <v/>
      </c>
      <c r="S228" s="23"/>
      <c r="T228" s="21"/>
      <c r="U228" s="24">
        <f t="shared" si="1"/>
        <v>0</v>
      </c>
      <c r="V228" s="24">
        <f t="shared" si="2"/>
        <v>15</v>
      </c>
      <c r="W228" s="24" t="str">
        <f t="shared" si="3"/>
        <v>Gem</v>
      </c>
      <c r="X228" s="24">
        <f t="shared" si="9"/>
        <v>0.4</v>
      </c>
      <c r="Y228" s="24">
        <f t="shared" si="5"/>
        <v>0</v>
      </c>
      <c r="Z228" s="24">
        <f t="shared" si="6"/>
        <v>0</v>
      </c>
      <c r="AA228" s="24" t="str">
        <f t="shared" si="7"/>
        <v/>
      </c>
      <c r="AB228" s="24" t="str">
        <f t="shared" si="8"/>
        <v/>
      </c>
    </row>
    <row r="229" ht="15.75" hidden="1" customHeight="1">
      <c r="A229" s="20" t="str">
        <f>IF('簡易入力モード'!A229&lt;&gt;"",'簡易入力モード'!A229,"")</f>
        <v/>
      </c>
      <c r="B229" s="20"/>
      <c r="C229" s="21" t="str">
        <f>IF('簡易入力モード'!B229&lt;&gt;"",'簡易入力モード'!B229,"")</f>
        <v/>
      </c>
      <c r="D229" s="21" t="str">
        <f>IF('簡易入力モード'!C229&lt;&gt;"",'簡易入力モード'!C229,"")</f>
        <v/>
      </c>
      <c r="E229" s="21"/>
      <c r="F229" s="21"/>
      <c r="G229" s="21"/>
      <c r="H229" s="21"/>
      <c r="I229" s="21"/>
      <c r="J229" s="21"/>
      <c r="K229" s="21"/>
      <c r="L229" s="22"/>
      <c r="M229" s="22"/>
      <c r="N229" s="22"/>
      <c r="O229" s="22"/>
      <c r="P229" s="22"/>
      <c r="Q229" s="22"/>
      <c r="R229" s="20" t="str">
        <f>IF('簡易入力モード'!E229&lt;&gt;"",'簡易入力モード'!E229,"")</f>
        <v/>
      </c>
      <c r="S229" s="23"/>
      <c r="T229" s="21"/>
      <c r="U229" s="24">
        <f t="shared" si="1"/>
        <v>0</v>
      </c>
      <c r="V229" s="24">
        <f t="shared" si="2"/>
        <v>15</v>
      </c>
      <c r="W229" s="24" t="str">
        <f t="shared" si="3"/>
        <v>Gem</v>
      </c>
      <c r="X229" s="24">
        <f t="shared" si="9"/>
        <v>0.4</v>
      </c>
      <c r="Y229" s="24">
        <f t="shared" si="5"/>
        <v>0</v>
      </c>
      <c r="Z229" s="24">
        <f t="shared" si="6"/>
        <v>0</v>
      </c>
      <c r="AA229" s="24" t="str">
        <f t="shared" si="7"/>
        <v/>
      </c>
      <c r="AB229" s="24" t="str">
        <f t="shared" si="8"/>
        <v/>
      </c>
    </row>
    <row r="230" ht="15.75" hidden="1" customHeight="1">
      <c r="A230" s="20" t="str">
        <f>IF('簡易入力モード'!A230&lt;&gt;"",'簡易入力モード'!A230,"")</f>
        <v/>
      </c>
      <c r="B230" s="20"/>
      <c r="C230" s="21" t="str">
        <f>IF('簡易入力モード'!B230&lt;&gt;"",'簡易入力モード'!B230,"")</f>
        <v/>
      </c>
      <c r="D230" s="21" t="str">
        <f>IF('簡易入力モード'!C230&lt;&gt;"",'簡易入力モード'!C230,"")</f>
        <v/>
      </c>
      <c r="E230" s="21"/>
      <c r="F230" s="21"/>
      <c r="G230" s="21"/>
      <c r="H230" s="21"/>
      <c r="I230" s="21"/>
      <c r="J230" s="21"/>
      <c r="K230" s="21"/>
      <c r="L230" s="22"/>
      <c r="M230" s="22"/>
      <c r="N230" s="22"/>
      <c r="O230" s="22"/>
      <c r="P230" s="22"/>
      <c r="Q230" s="22"/>
      <c r="R230" s="20" t="str">
        <f>IF('簡易入力モード'!E230&lt;&gt;"",'簡易入力モード'!E230,"")</f>
        <v/>
      </c>
      <c r="S230" s="23"/>
      <c r="T230" s="21"/>
      <c r="U230" s="24">
        <f t="shared" si="1"/>
        <v>0</v>
      </c>
      <c r="V230" s="24">
        <f t="shared" si="2"/>
        <v>15</v>
      </c>
      <c r="W230" s="24" t="str">
        <f t="shared" si="3"/>
        <v>Gem</v>
      </c>
      <c r="X230" s="24">
        <f t="shared" si="9"/>
        <v>0.4</v>
      </c>
      <c r="Y230" s="24">
        <f t="shared" si="5"/>
        <v>0</v>
      </c>
      <c r="Z230" s="24">
        <f t="shared" si="6"/>
        <v>0</v>
      </c>
      <c r="AA230" s="24" t="str">
        <f t="shared" si="7"/>
        <v/>
      </c>
      <c r="AB230" s="24" t="str">
        <f t="shared" si="8"/>
        <v/>
      </c>
    </row>
    <row r="231" ht="15.75" hidden="1" customHeight="1">
      <c r="A231" s="20" t="str">
        <f>IF('簡易入力モード'!A231&lt;&gt;"",'簡易入力モード'!A231,"")</f>
        <v/>
      </c>
      <c r="B231" s="20"/>
      <c r="C231" s="21" t="str">
        <f>IF('簡易入力モード'!B231&lt;&gt;"",'簡易入力モード'!B231,"")</f>
        <v/>
      </c>
      <c r="D231" s="21" t="str">
        <f>IF('簡易入力モード'!C231&lt;&gt;"",'簡易入力モード'!C231,"")</f>
        <v/>
      </c>
      <c r="E231" s="21"/>
      <c r="F231" s="21"/>
      <c r="G231" s="21"/>
      <c r="H231" s="21"/>
      <c r="I231" s="21"/>
      <c r="J231" s="21"/>
      <c r="K231" s="21"/>
      <c r="L231" s="22"/>
      <c r="M231" s="22"/>
      <c r="N231" s="22"/>
      <c r="O231" s="22"/>
      <c r="P231" s="22"/>
      <c r="Q231" s="22"/>
      <c r="R231" s="20" t="str">
        <f>IF('簡易入力モード'!E231&lt;&gt;"",'簡易入力モード'!E231,"")</f>
        <v/>
      </c>
      <c r="S231" s="23"/>
      <c r="T231" s="21"/>
      <c r="U231" s="24">
        <f t="shared" si="1"/>
        <v>0</v>
      </c>
      <c r="V231" s="24">
        <f t="shared" si="2"/>
        <v>15</v>
      </c>
      <c r="W231" s="24" t="str">
        <f t="shared" si="3"/>
        <v>Gem</v>
      </c>
      <c r="X231" s="24">
        <f t="shared" si="9"/>
        <v>0.4</v>
      </c>
      <c r="Y231" s="24">
        <f t="shared" si="5"/>
        <v>0</v>
      </c>
      <c r="Z231" s="24">
        <f t="shared" si="6"/>
        <v>0</v>
      </c>
      <c r="AA231" s="24" t="str">
        <f t="shared" si="7"/>
        <v/>
      </c>
      <c r="AB231" s="24" t="str">
        <f t="shared" si="8"/>
        <v/>
      </c>
    </row>
    <row r="232" ht="15.75" hidden="1" customHeight="1">
      <c r="A232" s="20" t="str">
        <f>IF('簡易入力モード'!A232&lt;&gt;"",'簡易入力モード'!A232,"")</f>
        <v/>
      </c>
      <c r="B232" s="20"/>
      <c r="C232" s="21" t="str">
        <f>IF('簡易入力モード'!B232&lt;&gt;"",'簡易入力モード'!B232,"")</f>
        <v/>
      </c>
      <c r="D232" s="21" t="str">
        <f>IF('簡易入力モード'!C232&lt;&gt;"",'簡易入力モード'!C232,"")</f>
        <v/>
      </c>
      <c r="E232" s="21"/>
      <c r="F232" s="21"/>
      <c r="G232" s="21"/>
      <c r="H232" s="21"/>
      <c r="I232" s="21"/>
      <c r="J232" s="21"/>
      <c r="K232" s="21"/>
      <c r="L232" s="22"/>
      <c r="M232" s="22"/>
      <c r="N232" s="22"/>
      <c r="O232" s="22"/>
      <c r="P232" s="22"/>
      <c r="Q232" s="22"/>
      <c r="R232" s="20" t="str">
        <f>IF('簡易入力モード'!E232&lt;&gt;"",'簡易入力モード'!E232,"")</f>
        <v/>
      </c>
      <c r="S232" s="23"/>
      <c r="T232" s="21"/>
      <c r="U232" s="24">
        <f t="shared" si="1"/>
        <v>0</v>
      </c>
      <c r="V232" s="24">
        <f t="shared" si="2"/>
        <v>15</v>
      </c>
      <c r="W232" s="24" t="str">
        <f t="shared" si="3"/>
        <v>Gem</v>
      </c>
      <c r="X232" s="24">
        <f t="shared" si="9"/>
        <v>0.4</v>
      </c>
      <c r="Y232" s="24">
        <f t="shared" si="5"/>
        <v>0</v>
      </c>
      <c r="Z232" s="24">
        <f t="shared" si="6"/>
        <v>0</v>
      </c>
      <c r="AA232" s="24" t="str">
        <f t="shared" si="7"/>
        <v/>
      </c>
      <c r="AB232" s="24" t="str">
        <f t="shared" si="8"/>
        <v/>
      </c>
    </row>
    <row r="233" ht="15.75" hidden="1" customHeight="1">
      <c r="A233" s="20" t="str">
        <f>IF('簡易入力モード'!A233&lt;&gt;"",'簡易入力モード'!A233,"")</f>
        <v/>
      </c>
      <c r="B233" s="20"/>
      <c r="C233" s="21" t="str">
        <f>IF('簡易入力モード'!B233&lt;&gt;"",'簡易入力モード'!B233,"")</f>
        <v/>
      </c>
      <c r="D233" s="21" t="str">
        <f>IF('簡易入力モード'!C233&lt;&gt;"",'簡易入力モード'!C233,"")</f>
        <v/>
      </c>
      <c r="E233" s="21"/>
      <c r="F233" s="21"/>
      <c r="G233" s="21"/>
      <c r="H233" s="21"/>
      <c r="I233" s="21"/>
      <c r="J233" s="21"/>
      <c r="K233" s="21"/>
      <c r="L233" s="22"/>
      <c r="M233" s="22"/>
      <c r="N233" s="22"/>
      <c r="O233" s="22"/>
      <c r="P233" s="22"/>
      <c r="Q233" s="22"/>
      <c r="R233" s="20" t="str">
        <f>IF('簡易入力モード'!E233&lt;&gt;"",'簡易入力モード'!E233,"")</f>
        <v/>
      </c>
      <c r="S233" s="23"/>
      <c r="T233" s="21"/>
      <c r="U233" s="24">
        <f t="shared" si="1"/>
        <v>0</v>
      </c>
      <c r="V233" s="24">
        <f t="shared" si="2"/>
        <v>15</v>
      </c>
      <c r="W233" s="24" t="str">
        <f t="shared" si="3"/>
        <v>Gem</v>
      </c>
      <c r="X233" s="24">
        <f t="shared" si="9"/>
        <v>0.4</v>
      </c>
      <c r="Y233" s="24">
        <f t="shared" si="5"/>
        <v>0</v>
      </c>
      <c r="Z233" s="24">
        <f t="shared" si="6"/>
        <v>0</v>
      </c>
      <c r="AA233" s="24" t="str">
        <f t="shared" si="7"/>
        <v/>
      </c>
      <c r="AB233" s="24" t="str">
        <f t="shared" si="8"/>
        <v/>
      </c>
    </row>
    <row r="234" ht="15.75" hidden="1" customHeight="1">
      <c r="A234" s="20" t="str">
        <f>IF('簡易入力モード'!A234&lt;&gt;"",'簡易入力モード'!A234,"")</f>
        <v/>
      </c>
      <c r="B234" s="20"/>
      <c r="C234" s="21" t="str">
        <f>IF('簡易入力モード'!B234&lt;&gt;"",'簡易入力モード'!B234,"")</f>
        <v/>
      </c>
      <c r="D234" s="21" t="str">
        <f>IF('簡易入力モード'!C234&lt;&gt;"",'簡易入力モード'!C234,"")</f>
        <v/>
      </c>
      <c r="E234" s="21"/>
      <c r="F234" s="21"/>
      <c r="G234" s="21"/>
      <c r="H234" s="21"/>
      <c r="I234" s="21"/>
      <c r="J234" s="21"/>
      <c r="K234" s="21"/>
      <c r="L234" s="22"/>
      <c r="M234" s="22"/>
      <c r="N234" s="22"/>
      <c r="O234" s="22"/>
      <c r="P234" s="22"/>
      <c r="Q234" s="22"/>
      <c r="R234" s="20" t="str">
        <f>IF('簡易入力モード'!E234&lt;&gt;"",'簡易入力モード'!E234,"")</f>
        <v/>
      </c>
      <c r="S234" s="23"/>
      <c r="T234" s="21"/>
      <c r="U234" s="24">
        <f t="shared" si="1"/>
        <v>0</v>
      </c>
      <c r="V234" s="24">
        <f t="shared" si="2"/>
        <v>15</v>
      </c>
      <c r="W234" s="24" t="str">
        <f t="shared" si="3"/>
        <v>Gem</v>
      </c>
      <c r="X234" s="24">
        <f t="shared" si="9"/>
        <v>0.4</v>
      </c>
      <c r="Y234" s="24">
        <f t="shared" si="5"/>
        <v>0</v>
      </c>
      <c r="Z234" s="24">
        <f t="shared" si="6"/>
        <v>0</v>
      </c>
      <c r="AA234" s="24" t="str">
        <f t="shared" si="7"/>
        <v/>
      </c>
      <c r="AB234" s="24" t="str">
        <f t="shared" si="8"/>
        <v/>
      </c>
    </row>
    <row r="235" ht="15.75" hidden="1" customHeight="1">
      <c r="A235" s="20" t="str">
        <f>IF('簡易入力モード'!A235&lt;&gt;"",'簡易入力モード'!A235,"")</f>
        <v/>
      </c>
      <c r="B235" s="20"/>
      <c r="C235" s="21" t="str">
        <f>IF('簡易入力モード'!B235&lt;&gt;"",'簡易入力モード'!B235,"")</f>
        <v/>
      </c>
      <c r="D235" s="21" t="str">
        <f>IF('簡易入力モード'!C235&lt;&gt;"",'簡易入力モード'!C235,"")</f>
        <v/>
      </c>
      <c r="E235" s="21"/>
      <c r="F235" s="21"/>
      <c r="G235" s="21"/>
      <c r="H235" s="21"/>
      <c r="I235" s="21"/>
      <c r="J235" s="21"/>
      <c r="K235" s="21"/>
      <c r="L235" s="22"/>
      <c r="M235" s="22"/>
      <c r="N235" s="22"/>
      <c r="O235" s="22"/>
      <c r="P235" s="22"/>
      <c r="Q235" s="22"/>
      <c r="R235" s="20" t="str">
        <f>IF('簡易入力モード'!E235&lt;&gt;"",'簡易入力モード'!E235,"")</f>
        <v/>
      </c>
      <c r="S235" s="23"/>
      <c r="T235" s="21"/>
      <c r="U235" s="24">
        <f t="shared" si="1"/>
        <v>0</v>
      </c>
      <c r="V235" s="24">
        <f t="shared" si="2"/>
        <v>15</v>
      </c>
      <c r="W235" s="24" t="str">
        <f t="shared" si="3"/>
        <v>Gem</v>
      </c>
      <c r="X235" s="24">
        <f t="shared" si="9"/>
        <v>0.4</v>
      </c>
      <c r="Y235" s="24">
        <f t="shared" si="5"/>
        <v>0</v>
      </c>
      <c r="Z235" s="24">
        <f t="shared" si="6"/>
        <v>0</v>
      </c>
      <c r="AA235" s="24" t="str">
        <f t="shared" si="7"/>
        <v/>
      </c>
      <c r="AB235" s="24" t="str">
        <f t="shared" si="8"/>
        <v/>
      </c>
    </row>
    <row r="236" ht="15.75" hidden="1" customHeight="1">
      <c r="A236" s="20" t="str">
        <f>IF('簡易入力モード'!A236&lt;&gt;"",'簡易入力モード'!A236,"")</f>
        <v/>
      </c>
      <c r="B236" s="20"/>
      <c r="C236" s="21" t="str">
        <f>IF('簡易入力モード'!B236&lt;&gt;"",'簡易入力モード'!B236,"")</f>
        <v/>
      </c>
      <c r="D236" s="21" t="str">
        <f>IF('簡易入力モード'!C236&lt;&gt;"",'簡易入力モード'!C236,"")</f>
        <v/>
      </c>
      <c r="E236" s="21"/>
      <c r="F236" s="21"/>
      <c r="G236" s="21"/>
      <c r="H236" s="21"/>
      <c r="I236" s="21"/>
      <c r="J236" s="21"/>
      <c r="K236" s="21"/>
      <c r="L236" s="22"/>
      <c r="M236" s="22"/>
      <c r="N236" s="22"/>
      <c r="O236" s="22"/>
      <c r="P236" s="22"/>
      <c r="Q236" s="22"/>
      <c r="R236" s="20" t="str">
        <f>IF('簡易入力モード'!E236&lt;&gt;"",'簡易入力モード'!E236,"")</f>
        <v/>
      </c>
      <c r="S236" s="23"/>
      <c r="T236" s="21"/>
      <c r="U236" s="24">
        <f t="shared" si="1"/>
        <v>0</v>
      </c>
      <c r="V236" s="24">
        <f t="shared" si="2"/>
        <v>15</v>
      </c>
      <c r="W236" s="24" t="str">
        <f t="shared" si="3"/>
        <v>Gem</v>
      </c>
      <c r="X236" s="24">
        <f t="shared" si="9"/>
        <v>0.4</v>
      </c>
      <c r="Y236" s="24">
        <f t="shared" si="5"/>
        <v>0</v>
      </c>
      <c r="Z236" s="24">
        <f t="shared" si="6"/>
        <v>0</v>
      </c>
      <c r="AA236" s="24" t="str">
        <f t="shared" si="7"/>
        <v/>
      </c>
      <c r="AB236" s="24" t="str">
        <f t="shared" si="8"/>
        <v/>
      </c>
    </row>
    <row r="237" ht="15.75" hidden="1" customHeight="1">
      <c r="A237" s="20" t="str">
        <f>IF('簡易入力モード'!A237&lt;&gt;"",'簡易入力モード'!A237,"")</f>
        <v/>
      </c>
      <c r="B237" s="20"/>
      <c r="C237" s="21" t="str">
        <f>IF('簡易入力モード'!B237&lt;&gt;"",'簡易入力モード'!B237,"")</f>
        <v/>
      </c>
      <c r="D237" s="21" t="str">
        <f>IF('簡易入力モード'!C237&lt;&gt;"",'簡易入力モード'!C237,"")</f>
        <v/>
      </c>
      <c r="E237" s="21"/>
      <c r="F237" s="21"/>
      <c r="G237" s="21"/>
      <c r="H237" s="21"/>
      <c r="I237" s="21"/>
      <c r="J237" s="21"/>
      <c r="K237" s="21"/>
      <c r="L237" s="22"/>
      <c r="M237" s="22"/>
      <c r="N237" s="22"/>
      <c r="O237" s="22"/>
      <c r="P237" s="22"/>
      <c r="Q237" s="22"/>
      <c r="R237" s="20" t="str">
        <f>IF('簡易入力モード'!E237&lt;&gt;"",'簡易入力モード'!E237,"")</f>
        <v/>
      </c>
      <c r="S237" s="23"/>
      <c r="T237" s="21"/>
      <c r="U237" s="24">
        <f t="shared" si="1"/>
        <v>0</v>
      </c>
      <c r="V237" s="24">
        <f t="shared" si="2"/>
        <v>15</v>
      </c>
      <c r="W237" s="24" t="str">
        <f t="shared" si="3"/>
        <v>Gem</v>
      </c>
      <c r="X237" s="24">
        <f t="shared" si="9"/>
        <v>0.4</v>
      </c>
      <c r="Y237" s="24">
        <f t="shared" si="5"/>
        <v>0</v>
      </c>
      <c r="Z237" s="24">
        <f t="shared" si="6"/>
        <v>0</v>
      </c>
      <c r="AA237" s="24" t="str">
        <f t="shared" si="7"/>
        <v/>
      </c>
      <c r="AB237" s="24" t="str">
        <f t="shared" si="8"/>
        <v/>
      </c>
    </row>
    <row r="238" ht="15.75" hidden="1" customHeight="1">
      <c r="A238" s="20" t="str">
        <f>IF('簡易入力モード'!A238&lt;&gt;"",'簡易入力モード'!A238,"")</f>
        <v/>
      </c>
      <c r="B238" s="20"/>
      <c r="C238" s="21" t="str">
        <f>IF('簡易入力モード'!B238&lt;&gt;"",'簡易入力モード'!B238,"")</f>
        <v/>
      </c>
      <c r="D238" s="21" t="str">
        <f>IF('簡易入力モード'!C238&lt;&gt;"",'簡易入力モード'!C238,"")</f>
        <v/>
      </c>
      <c r="E238" s="21"/>
      <c r="F238" s="21"/>
      <c r="G238" s="21"/>
      <c r="H238" s="21"/>
      <c r="I238" s="21"/>
      <c r="J238" s="21"/>
      <c r="K238" s="21"/>
      <c r="L238" s="22"/>
      <c r="M238" s="22"/>
      <c r="N238" s="22"/>
      <c r="O238" s="22"/>
      <c r="P238" s="22"/>
      <c r="Q238" s="22"/>
      <c r="R238" s="20" t="str">
        <f>IF('簡易入力モード'!E238&lt;&gt;"",'簡易入力モード'!E238,"")</f>
        <v/>
      </c>
      <c r="S238" s="23"/>
      <c r="T238" s="21"/>
      <c r="U238" s="24">
        <f t="shared" si="1"/>
        <v>0</v>
      </c>
      <c r="V238" s="24">
        <f t="shared" si="2"/>
        <v>15</v>
      </c>
      <c r="W238" s="24" t="str">
        <f t="shared" si="3"/>
        <v>Gem</v>
      </c>
      <c r="X238" s="24">
        <f t="shared" si="9"/>
        <v>0.4</v>
      </c>
      <c r="Y238" s="24">
        <f t="shared" si="5"/>
        <v>0</v>
      </c>
      <c r="Z238" s="24">
        <f t="shared" si="6"/>
        <v>0</v>
      </c>
      <c r="AA238" s="24" t="str">
        <f t="shared" si="7"/>
        <v/>
      </c>
      <c r="AB238" s="24" t="str">
        <f t="shared" si="8"/>
        <v/>
      </c>
    </row>
    <row r="239" ht="15.75" hidden="1" customHeight="1">
      <c r="A239" s="20" t="str">
        <f>IF('簡易入力モード'!A239&lt;&gt;"",'簡易入力モード'!A239,"")</f>
        <v/>
      </c>
      <c r="B239" s="20"/>
      <c r="C239" s="21" t="str">
        <f>IF('簡易入力モード'!B239&lt;&gt;"",'簡易入力モード'!B239,"")</f>
        <v/>
      </c>
      <c r="D239" s="21" t="str">
        <f>IF('簡易入力モード'!C239&lt;&gt;"",'簡易入力モード'!C239,"")</f>
        <v/>
      </c>
      <c r="E239" s="21"/>
      <c r="F239" s="21"/>
      <c r="G239" s="21"/>
      <c r="H239" s="21"/>
      <c r="I239" s="21"/>
      <c r="J239" s="21"/>
      <c r="K239" s="21"/>
      <c r="L239" s="22"/>
      <c r="M239" s="22"/>
      <c r="N239" s="22"/>
      <c r="O239" s="22"/>
      <c r="P239" s="22"/>
      <c r="Q239" s="22"/>
      <c r="R239" s="20" t="str">
        <f>IF('簡易入力モード'!E239&lt;&gt;"",'簡易入力モード'!E239,"")</f>
        <v/>
      </c>
      <c r="S239" s="23"/>
      <c r="T239" s="21"/>
      <c r="U239" s="24">
        <f t="shared" si="1"/>
        <v>0</v>
      </c>
      <c r="V239" s="24">
        <f t="shared" si="2"/>
        <v>15</v>
      </c>
      <c r="W239" s="24" t="str">
        <f t="shared" si="3"/>
        <v>Gem</v>
      </c>
      <c r="X239" s="24">
        <f t="shared" si="9"/>
        <v>0.4</v>
      </c>
      <c r="Y239" s="24">
        <f t="shared" si="5"/>
        <v>0</v>
      </c>
      <c r="Z239" s="24">
        <f t="shared" si="6"/>
        <v>0</v>
      </c>
      <c r="AA239" s="24" t="str">
        <f t="shared" si="7"/>
        <v/>
      </c>
      <c r="AB239" s="24" t="str">
        <f t="shared" si="8"/>
        <v/>
      </c>
    </row>
    <row r="240" ht="15.75" hidden="1" customHeight="1">
      <c r="A240" s="20" t="str">
        <f>IF('簡易入力モード'!A240&lt;&gt;"",'簡易入力モード'!A240,"")</f>
        <v/>
      </c>
      <c r="B240" s="20"/>
      <c r="C240" s="21" t="str">
        <f>IF('簡易入力モード'!B240&lt;&gt;"",'簡易入力モード'!B240,"")</f>
        <v/>
      </c>
      <c r="D240" s="21" t="str">
        <f>IF('簡易入力モード'!C240&lt;&gt;"",'簡易入力モード'!C240,"")</f>
        <v/>
      </c>
      <c r="E240" s="21"/>
      <c r="F240" s="21"/>
      <c r="G240" s="21"/>
      <c r="H240" s="21"/>
      <c r="I240" s="21"/>
      <c r="J240" s="21"/>
      <c r="K240" s="21"/>
      <c r="L240" s="22"/>
      <c r="M240" s="22"/>
      <c r="N240" s="22"/>
      <c r="O240" s="22"/>
      <c r="P240" s="22"/>
      <c r="Q240" s="22"/>
      <c r="R240" s="20" t="str">
        <f>IF('簡易入力モード'!E240&lt;&gt;"",'簡易入力モード'!E240,"")</f>
        <v/>
      </c>
      <c r="S240" s="23"/>
      <c r="T240" s="21"/>
      <c r="U240" s="24">
        <f t="shared" si="1"/>
        <v>0</v>
      </c>
      <c r="V240" s="24">
        <f t="shared" si="2"/>
        <v>15</v>
      </c>
      <c r="W240" s="24" t="str">
        <f t="shared" si="3"/>
        <v>Gem</v>
      </c>
      <c r="X240" s="24">
        <f t="shared" si="9"/>
        <v>0.4</v>
      </c>
      <c r="Y240" s="24">
        <f t="shared" si="5"/>
        <v>0</v>
      </c>
      <c r="Z240" s="24">
        <f t="shared" si="6"/>
        <v>0</v>
      </c>
      <c r="AA240" s="24" t="str">
        <f t="shared" si="7"/>
        <v/>
      </c>
      <c r="AB240" s="24" t="str">
        <f t="shared" si="8"/>
        <v/>
      </c>
    </row>
    <row r="241" ht="15.75" hidden="1" customHeight="1">
      <c r="A241" s="20" t="str">
        <f>IF('簡易入力モード'!A241&lt;&gt;"",'簡易入力モード'!A241,"")</f>
        <v/>
      </c>
      <c r="B241" s="20"/>
      <c r="C241" s="21" t="str">
        <f>IF('簡易入力モード'!B241&lt;&gt;"",'簡易入力モード'!B241,"")</f>
        <v/>
      </c>
      <c r="D241" s="21" t="str">
        <f>IF('簡易入力モード'!C241&lt;&gt;"",'簡易入力モード'!C241,"")</f>
        <v/>
      </c>
      <c r="E241" s="21"/>
      <c r="F241" s="21"/>
      <c r="G241" s="21"/>
      <c r="H241" s="21"/>
      <c r="I241" s="21"/>
      <c r="J241" s="21"/>
      <c r="K241" s="21"/>
      <c r="L241" s="22"/>
      <c r="M241" s="22"/>
      <c r="N241" s="22"/>
      <c r="O241" s="22"/>
      <c r="P241" s="22"/>
      <c r="Q241" s="22"/>
      <c r="R241" s="20" t="str">
        <f>IF('簡易入力モード'!E241&lt;&gt;"",'簡易入力モード'!E241,"")</f>
        <v/>
      </c>
      <c r="S241" s="23"/>
      <c r="T241" s="21"/>
      <c r="U241" s="24">
        <f t="shared" si="1"/>
        <v>0</v>
      </c>
      <c r="V241" s="24">
        <f t="shared" si="2"/>
        <v>15</v>
      </c>
      <c r="W241" s="24" t="str">
        <f t="shared" si="3"/>
        <v>Gem</v>
      </c>
      <c r="X241" s="24">
        <f t="shared" si="9"/>
        <v>0.4</v>
      </c>
      <c r="Y241" s="24">
        <f t="shared" si="5"/>
        <v>0</v>
      </c>
      <c r="Z241" s="24">
        <f t="shared" si="6"/>
        <v>0</v>
      </c>
      <c r="AA241" s="24" t="str">
        <f t="shared" si="7"/>
        <v/>
      </c>
      <c r="AB241" s="24" t="str">
        <f t="shared" si="8"/>
        <v/>
      </c>
    </row>
    <row r="242" ht="15.75" hidden="1" customHeight="1">
      <c r="A242" s="20" t="str">
        <f>IF('簡易入力モード'!A242&lt;&gt;"",'簡易入力モード'!A242,"")</f>
        <v/>
      </c>
      <c r="B242" s="20"/>
      <c r="C242" s="21" t="str">
        <f>IF('簡易入力モード'!B242&lt;&gt;"",'簡易入力モード'!B242,"")</f>
        <v/>
      </c>
      <c r="D242" s="21" t="str">
        <f>IF('簡易入力モード'!C242&lt;&gt;"",'簡易入力モード'!C242,"")</f>
        <v/>
      </c>
      <c r="E242" s="21"/>
      <c r="F242" s="21"/>
      <c r="G242" s="21"/>
      <c r="H242" s="21"/>
      <c r="I242" s="21"/>
      <c r="J242" s="21"/>
      <c r="K242" s="21"/>
      <c r="L242" s="22"/>
      <c r="M242" s="22"/>
      <c r="N242" s="22"/>
      <c r="O242" s="22"/>
      <c r="P242" s="22"/>
      <c r="Q242" s="22"/>
      <c r="R242" s="20" t="str">
        <f>IF('簡易入力モード'!E242&lt;&gt;"",'簡易入力モード'!E242,"")</f>
        <v/>
      </c>
      <c r="S242" s="23"/>
      <c r="T242" s="21"/>
      <c r="U242" s="24">
        <f t="shared" si="1"/>
        <v>0</v>
      </c>
      <c r="V242" s="24">
        <f t="shared" si="2"/>
        <v>15</v>
      </c>
      <c r="W242" s="24" t="str">
        <f t="shared" si="3"/>
        <v>Gem</v>
      </c>
      <c r="X242" s="24">
        <f t="shared" si="9"/>
        <v>0.4</v>
      </c>
      <c r="Y242" s="24">
        <f t="shared" si="5"/>
        <v>0</v>
      </c>
      <c r="Z242" s="24">
        <f t="shared" si="6"/>
        <v>0</v>
      </c>
      <c r="AA242" s="24" t="str">
        <f t="shared" si="7"/>
        <v/>
      </c>
      <c r="AB242" s="24" t="str">
        <f t="shared" si="8"/>
        <v/>
      </c>
    </row>
    <row r="243" ht="15.75" hidden="1" customHeight="1">
      <c r="A243" s="20" t="str">
        <f>IF('簡易入力モード'!A243&lt;&gt;"",'簡易入力モード'!A243,"")</f>
        <v/>
      </c>
      <c r="B243" s="20"/>
      <c r="C243" s="21" t="str">
        <f>IF('簡易入力モード'!B243&lt;&gt;"",'簡易入力モード'!B243,"")</f>
        <v/>
      </c>
      <c r="D243" s="21" t="str">
        <f>IF('簡易入力モード'!C243&lt;&gt;"",'簡易入力モード'!C243,"")</f>
        <v/>
      </c>
      <c r="E243" s="21"/>
      <c r="F243" s="21"/>
      <c r="G243" s="21"/>
      <c r="H243" s="21"/>
      <c r="I243" s="21"/>
      <c r="J243" s="21"/>
      <c r="K243" s="21"/>
      <c r="L243" s="22"/>
      <c r="M243" s="22"/>
      <c r="N243" s="22"/>
      <c r="O243" s="22"/>
      <c r="P243" s="22"/>
      <c r="Q243" s="22"/>
      <c r="R243" s="20" t="str">
        <f>IF('簡易入力モード'!E243&lt;&gt;"",'簡易入力モード'!E243,"")</f>
        <v/>
      </c>
      <c r="S243" s="23"/>
      <c r="T243" s="21"/>
      <c r="U243" s="24">
        <f t="shared" si="1"/>
        <v>0</v>
      </c>
      <c r="V243" s="24">
        <f t="shared" si="2"/>
        <v>15</v>
      </c>
      <c r="W243" s="24" t="str">
        <f t="shared" si="3"/>
        <v>Gem</v>
      </c>
      <c r="X243" s="24">
        <f t="shared" si="9"/>
        <v>0.4</v>
      </c>
      <c r="Y243" s="24">
        <f t="shared" si="5"/>
        <v>0</v>
      </c>
      <c r="Z243" s="24">
        <f t="shared" si="6"/>
        <v>0</v>
      </c>
      <c r="AA243" s="24" t="str">
        <f t="shared" si="7"/>
        <v/>
      </c>
      <c r="AB243" s="24" t="str">
        <f t="shared" si="8"/>
        <v/>
      </c>
    </row>
    <row r="244" ht="15.75" hidden="1" customHeight="1">
      <c r="A244" s="20" t="str">
        <f>IF('簡易入力モード'!A244&lt;&gt;"",'簡易入力モード'!A244,"")</f>
        <v/>
      </c>
      <c r="B244" s="20"/>
      <c r="C244" s="21" t="str">
        <f>IF('簡易入力モード'!B244&lt;&gt;"",'簡易入力モード'!B244,"")</f>
        <v/>
      </c>
      <c r="D244" s="21" t="str">
        <f>IF('簡易入力モード'!C244&lt;&gt;"",'簡易入力モード'!C244,"")</f>
        <v/>
      </c>
      <c r="E244" s="21"/>
      <c r="F244" s="21"/>
      <c r="G244" s="21"/>
      <c r="H244" s="21"/>
      <c r="I244" s="21"/>
      <c r="J244" s="21"/>
      <c r="K244" s="21"/>
      <c r="L244" s="22"/>
      <c r="M244" s="22"/>
      <c r="N244" s="22"/>
      <c r="O244" s="22"/>
      <c r="P244" s="22"/>
      <c r="Q244" s="22"/>
      <c r="R244" s="20" t="str">
        <f>IF('簡易入力モード'!E244&lt;&gt;"",'簡易入力モード'!E244,"")</f>
        <v/>
      </c>
      <c r="S244" s="23"/>
      <c r="T244" s="21"/>
      <c r="U244" s="24">
        <f t="shared" si="1"/>
        <v>0</v>
      </c>
      <c r="V244" s="24">
        <f t="shared" si="2"/>
        <v>15</v>
      </c>
      <c r="W244" s="24" t="str">
        <f t="shared" si="3"/>
        <v>Gem</v>
      </c>
      <c r="X244" s="24">
        <f t="shared" si="9"/>
        <v>0.4</v>
      </c>
      <c r="Y244" s="24">
        <f t="shared" si="5"/>
        <v>0</v>
      </c>
      <c r="Z244" s="24">
        <f t="shared" si="6"/>
        <v>0</v>
      </c>
      <c r="AA244" s="24" t="str">
        <f t="shared" si="7"/>
        <v/>
      </c>
      <c r="AB244" s="24" t="str">
        <f t="shared" si="8"/>
        <v/>
      </c>
    </row>
    <row r="245" ht="15.75" hidden="1" customHeight="1">
      <c r="A245" s="20" t="str">
        <f>IF('簡易入力モード'!A245&lt;&gt;"",'簡易入力モード'!A245,"")</f>
        <v/>
      </c>
      <c r="B245" s="20"/>
      <c r="C245" s="21" t="str">
        <f>IF('簡易入力モード'!B245&lt;&gt;"",'簡易入力モード'!B245,"")</f>
        <v/>
      </c>
      <c r="D245" s="21" t="str">
        <f>IF('簡易入力モード'!C245&lt;&gt;"",'簡易入力モード'!C245,"")</f>
        <v/>
      </c>
      <c r="E245" s="21"/>
      <c r="F245" s="21"/>
      <c r="G245" s="21"/>
      <c r="H245" s="21"/>
      <c r="I245" s="21"/>
      <c r="J245" s="21"/>
      <c r="K245" s="21"/>
      <c r="L245" s="22"/>
      <c r="M245" s="22"/>
      <c r="N245" s="22"/>
      <c r="O245" s="22"/>
      <c r="P245" s="22"/>
      <c r="Q245" s="22"/>
      <c r="R245" s="20" t="str">
        <f>IF('簡易入力モード'!E245&lt;&gt;"",'簡易入力モード'!E245,"")</f>
        <v/>
      </c>
      <c r="S245" s="23"/>
      <c r="T245" s="21"/>
      <c r="U245" s="24">
        <f t="shared" si="1"/>
        <v>0</v>
      </c>
      <c r="V245" s="24">
        <f t="shared" si="2"/>
        <v>15</v>
      </c>
      <c r="W245" s="24" t="str">
        <f t="shared" si="3"/>
        <v>Gem</v>
      </c>
      <c r="X245" s="24">
        <f t="shared" si="9"/>
        <v>0.4</v>
      </c>
      <c r="Y245" s="24">
        <f t="shared" si="5"/>
        <v>0</v>
      </c>
      <c r="Z245" s="24">
        <f t="shared" si="6"/>
        <v>0</v>
      </c>
      <c r="AA245" s="24" t="str">
        <f t="shared" si="7"/>
        <v/>
      </c>
      <c r="AB245" s="24" t="str">
        <f t="shared" si="8"/>
        <v/>
      </c>
    </row>
    <row r="246" ht="15.75" hidden="1" customHeight="1">
      <c r="A246" s="20" t="str">
        <f>IF('簡易入力モード'!A246&lt;&gt;"",'簡易入力モード'!A246,"")</f>
        <v/>
      </c>
      <c r="B246" s="20"/>
      <c r="C246" s="21" t="str">
        <f>IF('簡易入力モード'!B246&lt;&gt;"",'簡易入力モード'!B246,"")</f>
        <v/>
      </c>
      <c r="D246" s="21" t="str">
        <f>IF('簡易入力モード'!C246&lt;&gt;"",'簡易入力モード'!C246,"")</f>
        <v/>
      </c>
      <c r="E246" s="21"/>
      <c r="F246" s="21"/>
      <c r="G246" s="21"/>
      <c r="H246" s="21"/>
      <c r="I246" s="21"/>
      <c r="J246" s="21"/>
      <c r="K246" s="21"/>
      <c r="L246" s="22"/>
      <c r="M246" s="22"/>
      <c r="N246" s="22"/>
      <c r="O246" s="22"/>
      <c r="P246" s="22"/>
      <c r="Q246" s="22"/>
      <c r="R246" s="20" t="str">
        <f>IF('簡易入力モード'!E246&lt;&gt;"",'簡易入力モード'!E246,"")</f>
        <v/>
      </c>
      <c r="S246" s="23"/>
      <c r="T246" s="21"/>
      <c r="U246" s="24">
        <f t="shared" si="1"/>
        <v>0</v>
      </c>
      <c r="V246" s="24">
        <f t="shared" si="2"/>
        <v>15</v>
      </c>
      <c r="W246" s="24" t="str">
        <f t="shared" si="3"/>
        <v>Gem</v>
      </c>
      <c r="X246" s="24">
        <f t="shared" si="9"/>
        <v>0.4</v>
      </c>
      <c r="Y246" s="24">
        <f t="shared" si="5"/>
        <v>0</v>
      </c>
      <c r="Z246" s="24">
        <f t="shared" si="6"/>
        <v>0</v>
      </c>
      <c r="AA246" s="24" t="str">
        <f t="shared" si="7"/>
        <v/>
      </c>
      <c r="AB246" s="24" t="str">
        <f t="shared" si="8"/>
        <v/>
      </c>
    </row>
    <row r="247" ht="15.75" hidden="1" customHeight="1">
      <c r="A247" s="20" t="str">
        <f>IF('簡易入力モード'!A247&lt;&gt;"",'簡易入力モード'!A247,"")</f>
        <v/>
      </c>
      <c r="B247" s="20"/>
      <c r="C247" s="21" t="str">
        <f>IF('簡易入力モード'!B247&lt;&gt;"",'簡易入力モード'!B247,"")</f>
        <v/>
      </c>
      <c r="D247" s="21" t="str">
        <f>IF('簡易入力モード'!C247&lt;&gt;"",'簡易入力モード'!C247,"")</f>
        <v/>
      </c>
      <c r="E247" s="21"/>
      <c r="F247" s="21"/>
      <c r="G247" s="21"/>
      <c r="H247" s="21"/>
      <c r="I247" s="21"/>
      <c r="J247" s="21"/>
      <c r="K247" s="21"/>
      <c r="L247" s="22"/>
      <c r="M247" s="22"/>
      <c r="N247" s="22"/>
      <c r="O247" s="22"/>
      <c r="P247" s="22"/>
      <c r="Q247" s="22"/>
      <c r="R247" s="20" t="str">
        <f>IF('簡易入力モード'!E247&lt;&gt;"",'簡易入力モード'!E247,"")</f>
        <v/>
      </c>
      <c r="S247" s="23"/>
      <c r="T247" s="21"/>
      <c r="U247" s="24">
        <f t="shared" si="1"/>
        <v>0</v>
      </c>
      <c r="V247" s="24">
        <f t="shared" si="2"/>
        <v>15</v>
      </c>
      <c r="W247" s="24" t="str">
        <f t="shared" si="3"/>
        <v>Gem</v>
      </c>
      <c r="X247" s="24">
        <f t="shared" si="9"/>
        <v>0.4</v>
      </c>
      <c r="Y247" s="24">
        <f t="shared" si="5"/>
        <v>0</v>
      </c>
      <c r="Z247" s="24">
        <f t="shared" si="6"/>
        <v>0</v>
      </c>
      <c r="AA247" s="24" t="str">
        <f t="shared" si="7"/>
        <v/>
      </c>
      <c r="AB247" s="24" t="str">
        <f t="shared" si="8"/>
        <v/>
      </c>
    </row>
    <row r="248" ht="15.75" hidden="1" customHeight="1">
      <c r="A248" s="20" t="str">
        <f>IF('簡易入力モード'!A248&lt;&gt;"",'簡易入力モード'!A248,"")</f>
        <v/>
      </c>
      <c r="B248" s="20"/>
      <c r="C248" s="21" t="str">
        <f>IF('簡易入力モード'!B248&lt;&gt;"",'簡易入力モード'!B248,"")</f>
        <v/>
      </c>
      <c r="D248" s="21" t="str">
        <f>IF('簡易入力モード'!C248&lt;&gt;"",'簡易入力モード'!C248,"")</f>
        <v/>
      </c>
      <c r="E248" s="21"/>
      <c r="F248" s="21"/>
      <c r="G248" s="21"/>
      <c r="H248" s="21"/>
      <c r="I248" s="21"/>
      <c r="J248" s="21"/>
      <c r="K248" s="21"/>
      <c r="L248" s="22"/>
      <c r="M248" s="22"/>
      <c r="N248" s="22"/>
      <c r="O248" s="22"/>
      <c r="P248" s="22"/>
      <c r="Q248" s="22"/>
      <c r="R248" s="20" t="str">
        <f>IF('簡易入力モード'!E248&lt;&gt;"",'簡易入力モード'!E248,"")</f>
        <v/>
      </c>
      <c r="S248" s="23"/>
      <c r="T248" s="21"/>
      <c r="U248" s="24">
        <f t="shared" si="1"/>
        <v>0</v>
      </c>
      <c r="V248" s="24">
        <f t="shared" si="2"/>
        <v>15</v>
      </c>
      <c r="W248" s="24" t="str">
        <f t="shared" si="3"/>
        <v>Gem</v>
      </c>
      <c r="X248" s="24">
        <f t="shared" si="9"/>
        <v>0.4</v>
      </c>
      <c r="Y248" s="24">
        <f t="shared" si="5"/>
        <v>0</v>
      </c>
      <c r="Z248" s="24">
        <f t="shared" si="6"/>
        <v>0</v>
      </c>
      <c r="AA248" s="24" t="str">
        <f t="shared" si="7"/>
        <v/>
      </c>
      <c r="AB248" s="24" t="str">
        <f t="shared" si="8"/>
        <v/>
      </c>
    </row>
    <row r="249" ht="15.75" hidden="1" customHeight="1">
      <c r="A249" s="20" t="str">
        <f>IF('簡易入力モード'!A249&lt;&gt;"",'簡易入力モード'!A249,"")</f>
        <v/>
      </c>
      <c r="B249" s="20"/>
      <c r="C249" s="21" t="str">
        <f>IF('簡易入力モード'!B249&lt;&gt;"",'簡易入力モード'!B249,"")</f>
        <v/>
      </c>
      <c r="D249" s="21" t="str">
        <f>IF('簡易入力モード'!C249&lt;&gt;"",'簡易入力モード'!C249,"")</f>
        <v/>
      </c>
      <c r="E249" s="21"/>
      <c r="F249" s="21"/>
      <c r="G249" s="21"/>
      <c r="H249" s="21"/>
      <c r="I249" s="21"/>
      <c r="J249" s="21"/>
      <c r="K249" s="21"/>
      <c r="L249" s="22"/>
      <c r="M249" s="22"/>
      <c r="N249" s="22"/>
      <c r="O249" s="22"/>
      <c r="P249" s="22"/>
      <c r="Q249" s="22"/>
      <c r="R249" s="20" t="str">
        <f>IF('簡易入力モード'!E249&lt;&gt;"",'簡易入力モード'!E249,"")</f>
        <v/>
      </c>
      <c r="S249" s="23"/>
      <c r="T249" s="21"/>
      <c r="U249" s="24">
        <f t="shared" si="1"/>
        <v>0</v>
      </c>
      <c r="V249" s="24">
        <f t="shared" si="2"/>
        <v>15</v>
      </c>
      <c r="W249" s="24" t="str">
        <f t="shared" si="3"/>
        <v>Gem</v>
      </c>
      <c r="X249" s="24">
        <f t="shared" si="9"/>
        <v>0.4</v>
      </c>
      <c r="Y249" s="24">
        <f t="shared" si="5"/>
        <v>0</v>
      </c>
      <c r="Z249" s="24">
        <f t="shared" si="6"/>
        <v>0</v>
      </c>
      <c r="AA249" s="24" t="str">
        <f t="shared" si="7"/>
        <v/>
      </c>
      <c r="AB249" s="24" t="str">
        <f t="shared" si="8"/>
        <v/>
      </c>
    </row>
    <row r="250" ht="15.75" hidden="1" customHeight="1">
      <c r="A250" s="20" t="str">
        <f>IF('簡易入力モード'!A250&lt;&gt;"",'簡易入力モード'!A250,"")</f>
        <v/>
      </c>
      <c r="B250" s="20"/>
      <c r="C250" s="21" t="str">
        <f>IF('簡易入力モード'!B250&lt;&gt;"",'簡易入力モード'!B250,"")</f>
        <v/>
      </c>
      <c r="D250" s="21" t="str">
        <f>IF('簡易入力モード'!C250&lt;&gt;"",'簡易入力モード'!C250,"")</f>
        <v/>
      </c>
      <c r="E250" s="21"/>
      <c r="F250" s="21"/>
      <c r="G250" s="21"/>
      <c r="H250" s="21"/>
      <c r="I250" s="21"/>
      <c r="J250" s="21"/>
      <c r="K250" s="21"/>
      <c r="L250" s="22"/>
      <c r="M250" s="22"/>
      <c r="N250" s="22"/>
      <c r="O250" s="22"/>
      <c r="P250" s="22"/>
      <c r="Q250" s="22"/>
      <c r="R250" s="20" t="str">
        <f>IF('簡易入力モード'!E250&lt;&gt;"",'簡易入力モード'!E250,"")</f>
        <v/>
      </c>
      <c r="S250" s="23"/>
      <c r="T250" s="21"/>
      <c r="U250" s="24">
        <f t="shared" si="1"/>
        <v>0</v>
      </c>
      <c r="V250" s="24">
        <f t="shared" si="2"/>
        <v>15</v>
      </c>
      <c r="W250" s="24" t="str">
        <f t="shared" si="3"/>
        <v>Gem</v>
      </c>
      <c r="X250" s="24">
        <f t="shared" si="9"/>
        <v>0.4</v>
      </c>
      <c r="Y250" s="24">
        <f t="shared" si="5"/>
        <v>0</v>
      </c>
      <c r="Z250" s="24">
        <f t="shared" si="6"/>
        <v>0</v>
      </c>
      <c r="AA250" s="24" t="str">
        <f t="shared" si="7"/>
        <v/>
      </c>
      <c r="AB250" s="24" t="str">
        <f t="shared" si="8"/>
        <v/>
      </c>
    </row>
    <row r="251" ht="15.75" hidden="1" customHeight="1">
      <c r="A251" s="20" t="str">
        <f>IF('簡易入力モード'!A251&lt;&gt;"",'簡易入力モード'!A251,"")</f>
        <v/>
      </c>
      <c r="B251" s="20"/>
      <c r="C251" s="21" t="str">
        <f>IF('簡易入力モード'!B251&lt;&gt;"",'簡易入力モード'!B251,"")</f>
        <v/>
      </c>
      <c r="D251" s="21" t="str">
        <f>IF('簡易入力モード'!C251&lt;&gt;"",'簡易入力モード'!C251,"")</f>
        <v/>
      </c>
      <c r="E251" s="21"/>
      <c r="F251" s="21"/>
      <c r="G251" s="21"/>
      <c r="H251" s="21"/>
      <c r="I251" s="21"/>
      <c r="J251" s="21"/>
      <c r="K251" s="21"/>
      <c r="L251" s="22"/>
      <c r="M251" s="22"/>
      <c r="N251" s="22"/>
      <c r="O251" s="22"/>
      <c r="P251" s="22"/>
      <c r="Q251" s="22"/>
      <c r="R251" s="20" t="str">
        <f>IF('簡易入力モード'!E251&lt;&gt;"",'簡易入力モード'!E251,"")</f>
        <v/>
      </c>
      <c r="S251" s="23"/>
      <c r="T251" s="21"/>
      <c r="U251" s="24">
        <f t="shared" si="1"/>
        <v>0</v>
      </c>
      <c r="V251" s="24">
        <f t="shared" si="2"/>
        <v>15</v>
      </c>
      <c r="W251" s="24" t="str">
        <f t="shared" si="3"/>
        <v>Gem</v>
      </c>
      <c r="X251" s="24">
        <f t="shared" si="9"/>
        <v>0.4</v>
      </c>
      <c r="Y251" s="24">
        <f t="shared" si="5"/>
        <v>0</v>
      </c>
      <c r="Z251" s="24">
        <f t="shared" si="6"/>
        <v>0</v>
      </c>
      <c r="AA251" s="24" t="str">
        <f t="shared" si="7"/>
        <v/>
      </c>
      <c r="AB251" s="24" t="str">
        <f t="shared" si="8"/>
        <v/>
      </c>
    </row>
    <row r="252" ht="15.75" hidden="1" customHeight="1">
      <c r="A252" s="20" t="str">
        <f>IF('簡易入力モード'!A252&lt;&gt;"",'簡易入力モード'!A252,"")</f>
        <v/>
      </c>
      <c r="B252" s="20"/>
      <c r="C252" s="21" t="str">
        <f>IF('簡易入力モード'!B252&lt;&gt;"",'簡易入力モード'!B252,"")</f>
        <v/>
      </c>
      <c r="D252" s="21" t="str">
        <f>IF('簡易入力モード'!C252&lt;&gt;"",'簡易入力モード'!C252,"")</f>
        <v/>
      </c>
      <c r="E252" s="21"/>
      <c r="F252" s="21"/>
      <c r="G252" s="21"/>
      <c r="H252" s="21"/>
      <c r="I252" s="21"/>
      <c r="J252" s="21"/>
      <c r="K252" s="21"/>
      <c r="L252" s="22"/>
      <c r="M252" s="22"/>
      <c r="N252" s="22"/>
      <c r="O252" s="22"/>
      <c r="P252" s="22"/>
      <c r="Q252" s="22"/>
      <c r="R252" s="20" t="str">
        <f>IF('簡易入力モード'!E252&lt;&gt;"",'簡易入力モード'!E252,"")</f>
        <v/>
      </c>
      <c r="S252" s="23"/>
      <c r="T252" s="21"/>
      <c r="U252" s="24">
        <f t="shared" si="1"/>
        <v>0</v>
      </c>
      <c r="V252" s="24">
        <f t="shared" si="2"/>
        <v>15</v>
      </c>
      <c r="W252" s="24" t="str">
        <f t="shared" si="3"/>
        <v>Gem</v>
      </c>
      <c r="X252" s="24">
        <f t="shared" si="9"/>
        <v>0.4</v>
      </c>
      <c r="Y252" s="24">
        <f t="shared" si="5"/>
        <v>0</v>
      </c>
      <c r="Z252" s="24">
        <f t="shared" si="6"/>
        <v>0</v>
      </c>
      <c r="AA252" s="24" t="str">
        <f t="shared" si="7"/>
        <v/>
      </c>
      <c r="AB252" s="24" t="str">
        <f t="shared" si="8"/>
        <v/>
      </c>
    </row>
    <row r="253" ht="15.75" hidden="1" customHeight="1">
      <c r="A253" s="20" t="str">
        <f>IF('簡易入力モード'!A253&lt;&gt;"",'簡易入力モード'!A253,"")</f>
        <v/>
      </c>
      <c r="B253" s="20"/>
      <c r="C253" s="21" t="str">
        <f>IF('簡易入力モード'!B253&lt;&gt;"",'簡易入力モード'!B253,"")</f>
        <v/>
      </c>
      <c r="D253" s="21" t="str">
        <f>IF('簡易入力モード'!C253&lt;&gt;"",'簡易入力モード'!C253,"")</f>
        <v/>
      </c>
      <c r="E253" s="21"/>
      <c r="F253" s="21"/>
      <c r="G253" s="21"/>
      <c r="H253" s="21"/>
      <c r="I253" s="21"/>
      <c r="J253" s="21"/>
      <c r="K253" s="21"/>
      <c r="L253" s="22"/>
      <c r="M253" s="22"/>
      <c r="N253" s="22"/>
      <c r="O253" s="22"/>
      <c r="P253" s="22"/>
      <c r="Q253" s="22"/>
      <c r="R253" s="20" t="str">
        <f>IF('簡易入力モード'!E253&lt;&gt;"",'簡易入力モード'!E253,"")</f>
        <v/>
      </c>
      <c r="S253" s="23"/>
      <c r="T253" s="21"/>
      <c r="U253" s="24">
        <f t="shared" si="1"/>
        <v>0</v>
      </c>
      <c r="V253" s="24">
        <f t="shared" si="2"/>
        <v>15</v>
      </c>
      <c r="W253" s="24" t="str">
        <f t="shared" si="3"/>
        <v>Gem</v>
      </c>
      <c r="X253" s="24">
        <f t="shared" si="9"/>
        <v>0.4</v>
      </c>
      <c r="Y253" s="24">
        <f t="shared" si="5"/>
        <v>0</v>
      </c>
      <c r="Z253" s="24">
        <f t="shared" si="6"/>
        <v>0</v>
      </c>
      <c r="AA253" s="24" t="str">
        <f t="shared" si="7"/>
        <v/>
      </c>
      <c r="AB253" s="24" t="str">
        <f t="shared" si="8"/>
        <v/>
      </c>
    </row>
    <row r="254" ht="15.75" hidden="1" customHeight="1">
      <c r="A254" s="20" t="str">
        <f>IF('簡易入力モード'!A254&lt;&gt;"",'簡易入力モード'!A254,"")</f>
        <v/>
      </c>
      <c r="B254" s="20"/>
      <c r="C254" s="21" t="str">
        <f>IF('簡易入力モード'!B254&lt;&gt;"",'簡易入力モード'!B254,"")</f>
        <v/>
      </c>
      <c r="D254" s="21" t="str">
        <f>IF('簡易入力モード'!C254&lt;&gt;"",'簡易入力モード'!C254,"")</f>
        <v/>
      </c>
      <c r="E254" s="21"/>
      <c r="F254" s="21"/>
      <c r="G254" s="21"/>
      <c r="H254" s="21"/>
      <c r="I254" s="21"/>
      <c r="J254" s="21"/>
      <c r="K254" s="21"/>
      <c r="L254" s="22"/>
      <c r="M254" s="22"/>
      <c r="N254" s="22"/>
      <c r="O254" s="22"/>
      <c r="P254" s="22"/>
      <c r="Q254" s="22"/>
      <c r="R254" s="20" t="str">
        <f>IF('簡易入力モード'!E254&lt;&gt;"",'簡易入力モード'!E254,"")</f>
        <v/>
      </c>
      <c r="S254" s="23"/>
      <c r="T254" s="21"/>
      <c r="U254" s="24">
        <f t="shared" si="1"/>
        <v>0</v>
      </c>
      <c r="V254" s="24">
        <f t="shared" si="2"/>
        <v>15</v>
      </c>
      <c r="W254" s="24" t="str">
        <f t="shared" si="3"/>
        <v>Gem</v>
      </c>
      <c r="X254" s="24">
        <f t="shared" si="9"/>
        <v>0.4</v>
      </c>
      <c r="Y254" s="24">
        <f t="shared" si="5"/>
        <v>0</v>
      </c>
      <c r="Z254" s="24">
        <f t="shared" si="6"/>
        <v>0</v>
      </c>
      <c r="AA254" s="24" t="str">
        <f t="shared" si="7"/>
        <v/>
      </c>
      <c r="AB254" s="24" t="str">
        <f t="shared" si="8"/>
        <v/>
      </c>
    </row>
    <row r="255" ht="15.75" hidden="1" customHeight="1">
      <c r="A255" s="20" t="str">
        <f>IF('簡易入力モード'!A255&lt;&gt;"",'簡易入力モード'!A255,"")</f>
        <v/>
      </c>
      <c r="B255" s="20"/>
      <c r="C255" s="21" t="str">
        <f>IF('簡易入力モード'!B255&lt;&gt;"",'簡易入力モード'!B255,"")</f>
        <v/>
      </c>
      <c r="D255" s="21" t="str">
        <f>IF('簡易入力モード'!C255&lt;&gt;"",'簡易入力モード'!C255,"")</f>
        <v/>
      </c>
      <c r="E255" s="21"/>
      <c r="F255" s="21"/>
      <c r="G255" s="21"/>
      <c r="H255" s="21"/>
      <c r="I255" s="21"/>
      <c r="J255" s="21"/>
      <c r="K255" s="21"/>
      <c r="L255" s="22"/>
      <c r="M255" s="22"/>
      <c r="N255" s="22"/>
      <c r="O255" s="22"/>
      <c r="P255" s="22"/>
      <c r="Q255" s="22"/>
      <c r="R255" s="20" t="str">
        <f>IF('簡易入力モード'!E255&lt;&gt;"",'簡易入力モード'!E255,"")</f>
        <v/>
      </c>
      <c r="S255" s="23"/>
      <c r="T255" s="21"/>
      <c r="U255" s="24">
        <f t="shared" si="1"/>
        <v>0</v>
      </c>
      <c r="V255" s="24">
        <f t="shared" si="2"/>
        <v>15</v>
      </c>
      <c r="W255" s="24" t="str">
        <f t="shared" si="3"/>
        <v>Gem</v>
      </c>
      <c r="X255" s="24">
        <f t="shared" si="9"/>
        <v>0.4</v>
      </c>
      <c r="Y255" s="24">
        <f t="shared" si="5"/>
        <v>0</v>
      </c>
      <c r="Z255" s="24">
        <f t="shared" si="6"/>
        <v>0</v>
      </c>
      <c r="AA255" s="24" t="str">
        <f t="shared" si="7"/>
        <v/>
      </c>
      <c r="AB255" s="24" t="str">
        <f t="shared" si="8"/>
        <v/>
      </c>
    </row>
    <row r="256" ht="15.75" hidden="1" customHeight="1">
      <c r="A256" s="20" t="str">
        <f>IF('簡易入力モード'!A256&lt;&gt;"",'簡易入力モード'!A256,"")</f>
        <v/>
      </c>
      <c r="B256" s="20"/>
      <c r="C256" s="21" t="str">
        <f>IF('簡易入力モード'!B256&lt;&gt;"",'簡易入力モード'!B256,"")</f>
        <v/>
      </c>
      <c r="D256" s="21" t="str">
        <f>IF('簡易入力モード'!C256&lt;&gt;"",'簡易入力モード'!C256,"")</f>
        <v/>
      </c>
      <c r="E256" s="21"/>
      <c r="F256" s="21"/>
      <c r="G256" s="21"/>
      <c r="H256" s="21"/>
      <c r="I256" s="21"/>
      <c r="J256" s="21"/>
      <c r="K256" s="21"/>
      <c r="L256" s="22"/>
      <c r="M256" s="22"/>
      <c r="N256" s="22"/>
      <c r="O256" s="22"/>
      <c r="P256" s="22"/>
      <c r="Q256" s="22"/>
      <c r="R256" s="20" t="str">
        <f>IF('簡易入力モード'!E256&lt;&gt;"",'簡易入力モード'!E256,"")</f>
        <v/>
      </c>
      <c r="S256" s="23"/>
      <c r="T256" s="21"/>
      <c r="U256" s="24">
        <f t="shared" si="1"/>
        <v>0</v>
      </c>
      <c r="V256" s="24">
        <f t="shared" si="2"/>
        <v>15</v>
      </c>
      <c r="W256" s="24" t="str">
        <f t="shared" si="3"/>
        <v>Gem</v>
      </c>
      <c r="X256" s="24">
        <f t="shared" si="9"/>
        <v>0.4</v>
      </c>
      <c r="Y256" s="24">
        <f t="shared" si="5"/>
        <v>0</v>
      </c>
      <c r="Z256" s="24">
        <f t="shared" si="6"/>
        <v>0</v>
      </c>
      <c r="AA256" s="24" t="str">
        <f t="shared" si="7"/>
        <v/>
      </c>
      <c r="AB256" s="24" t="str">
        <f t="shared" si="8"/>
        <v/>
      </c>
    </row>
    <row r="257" ht="15.75" hidden="1" customHeight="1">
      <c r="A257" s="20" t="str">
        <f>IF('簡易入力モード'!A257&lt;&gt;"",'簡易入力モード'!A257,"")</f>
        <v/>
      </c>
      <c r="B257" s="20"/>
      <c r="C257" s="21" t="str">
        <f>IF('簡易入力モード'!B257&lt;&gt;"",'簡易入力モード'!B257,"")</f>
        <v/>
      </c>
      <c r="D257" s="21" t="str">
        <f>IF('簡易入力モード'!C257&lt;&gt;"",'簡易入力モード'!C257,"")</f>
        <v/>
      </c>
      <c r="E257" s="21"/>
      <c r="F257" s="21"/>
      <c r="G257" s="21"/>
      <c r="H257" s="21"/>
      <c r="I257" s="21"/>
      <c r="J257" s="21"/>
      <c r="K257" s="21"/>
      <c r="L257" s="22"/>
      <c r="M257" s="22"/>
      <c r="N257" s="22"/>
      <c r="O257" s="22"/>
      <c r="P257" s="22"/>
      <c r="Q257" s="22"/>
      <c r="R257" s="20" t="str">
        <f>IF('簡易入力モード'!E257&lt;&gt;"",'簡易入力モード'!E257,"")</f>
        <v/>
      </c>
      <c r="S257" s="23"/>
      <c r="T257" s="21"/>
      <c r="U257" s="24">
        <f t="shared" si="1"/>
        <v>0</v>
      </c>
      <c r="V257" s="24">
        <f t="shared" si="2"/>
        <v>15</v>
      </c>
      <c r="W257" s="24" t="str">
        <f t="shared" si="3"/>
        <v>Gem</v>
      </c>
      <c r="X257" s="24">
        <f t="shared" si="9"/>
        <v>0.4</v>
      </c>
      <c r="Y257" s="24">
        <f t="shared" si="5"/>
        <v>0</v>
      </c>
      <c r="Z257" s="24">
        <f t="shared" si="6"/>
        <v>0</v>
      </c>
      <c r="AA257" s="24" t="str">
        <f t="shared" si="7"/>
        <v/>
      </c>
      <c r="AB257" s="24" t="str">
        <f t="shared" si="8"/>
        <v/>
      </c>
    </row>
    <row r="258" ht="15.75" hidden="1" customHeight="1">
      <c r="A258" s="20" t="str">
        <f>IF('簡易入力モード'!A258&lt;&gt;"",'簡易入力モード'!A258,"")</f>
        <v/>
      </c>
      <c r="B258" s="20"/>
      <c r="C258" s="21" t="str">
        <f>IF('簡易入力モード'!B258&lt;&gt;"",'簡易入力モード'!B258,"")</f>
        <v/>
      </c>
      <c r="D258" s="21" t="str">
        <f>IF('簡易入力モード'!C258&lt;&gt;"",'簡易入力モード'!C258,"")</f>
        <v/>
      </c>
      <c r="E258" s="21"/>
      <c r="F258" s="21"/>
      <c r="G258" s="21"/>
      <c r="H258" s="21"/>
      <c r="I258" s="21"/>
      <c r="J258" s="21"/>
      <c r="K258" s="21"/>
      <c r="L258" s="22"/>
      <c r="M258" s="22"/>
      <c r="N258" s="22"/>
      <c r="O258" s="22"/>
      <c r="P258" s="22"/>
      <c r="Q258" s="22"/>
      <c r="R258" s="20" t="str">
        <f>IF('簡易入力モード'!E258&lt;&gt;"",'簡易入力モード'!E258,"")</f>
        <v/>
      </c>
      <c r="S258" s="23"/>
      <c r="T258" s="21"/>
      <c r="U258" s="24">
        <f t="shared" si="1"/>
        <v>0</v>
      </c>
      <c r="V258" s="24">
        <f t="shared" si="2"/>
        <v>15</v>
      </c>
      <c r="W258" s="24" t="str">
        <f t="shared" si="3"/>
        <v>Gem</v>
      </c>
      <c r="X258" s="24">
        <f t="shared" si="9"/>
        <v>0.4</v>
      </c>
      <c r="Y258" s="24">
        <f t="shared" si="5"/>
        <v>0</v>
      </c>
      <c r="Z258" s="24">
        <f t="shared" si="6"/>
        <v>0</v>
      </c>
      <c r="AA258" s="24" t="str">
        <f t="shared" si="7"/>
        <v/>
      </c>
      <c r="AB258" s="24" t="str">
        <f t="shared" si="8"/>
        <v/>
      </c>
    </row>
    <row r="259" ht="15.75" hidden="1" customHeight="1">
      <c r="A259" s="20" t="str">
        <f>IF('簡易入力モード'!A259&lt;&gt;"",'簡易入力モード'!A259,"")</f>
        <v/>
      </c>
      <c r="B259" s="20"/>
      <c r="C259" s="21" t="str">
        <f>IF('簡易入力モード'!B259&lt;&gt;"",'簡易入力モード'!B259,"")</f>
        <v/>
      </c>
      <c r="D259" s="21" t="str">
        <f>IF('簡易入力モード'!C259&lt;&gt;"",'簡易入力モード'!C259,"")</f>
        <v/>
      </c>
      <c r="E259" s="21"/>
      <c r="F259" s="21"/>
      <c r="G259" s="21"/>
      <c r="H259" s="21"/>
      <c r="I259" s="21"/>
      <c r="J259" s="21"/>
      <c r="K259" s="21"/>
      <c r="L259" s="22"/>
      <c r="M259" s="22"/>
      <c r="N259" s="22"/>
      <c r="O259" s="22"/>
      <c r="P259" s="22"/>
      <c r="Q259" s="22"/>
      <c r="R259" s="20" t="str">
        <f>IF('簡易入力モード'!E259&lt;&gt;"",'簡易入力モード'!E259,"")</f>
        <v/>
      </c>
      <c r="S259" s="23"/>
      <c r="T259" s="21"/>
      <c r="U259" s="24">
        <f t="shared" si="1"/>
        <v>0</v>
      </c>
      <c r="V259" s="24">
        <f t="shared" si="2"/>
        <v>15</v>
      </c>
      <c r="W259" s="24" t="str">
        <f t="shared" si="3"/>
        <v>Gem</v>
      </c>
      <c r="X259" s="24">
        <f t="shared" si="9"/>
        <v>0.4</v>
      </c>
      <c r="Y259" s="24">
        <f t="shared" si="5"/>
        <v>0</v>
      </c>
      <c r="Z259" s="24">
        <f t="shared" si="6"/>
        <v>0</v>
      </c>
      <c r="AA259" s="24" t="str">
        <f t="shared" si="7"/>
        <v/>
      </c>
      <c r="AB259" s="24" t="str">
        <f t="shared" si="8"/>
        <v/>
      </c>
    </row>
    <row r="260" ht="15.75" hidden="1" customHeight="1">
      <c r="A260" s="20" t="str">
        <f>IF('簡易入力モード'!A260&lt;&gt;"",'簡易入力モード'!A260,"")</f>
        <v/>
      </c>
      <c r="B260" s="20"/>
      <c r="C260" s="21" t="str">
        <f>IF('簡易入力モード'!B260&lt;&gt;"",'簡易入力モード'!B260,"")</f>
        <v/>
      </c>
      <c r="D260" s="21" t="str">
        <f>IF('簡易入力モード'!C260&lt;&gt;"",'簡易入力モード'!C260,"")</f>
        <v/>
      </c>
      <c r="E260" s="21"/>
      <c r="F260" s="21"/>
      <c r="G260" s="21"/>
      <c r="H260" s="21"/>
      <c r="I260" s="21"/>
      <c r="J260" s="21"/>
      <c r="K260" s="21"/>
      <c r="L260" s="22"/>
      <c r="M260" s="22"/>
      <c r="N260" s="22"/>
      <c r="O260" s="22"/>
      <c r="P260" s="22"/>
      <c r="Q260" s="22"/>
      <c r="R260" s="20" t="str">
        <f>IF('簡易入力モード'!E260&lt;&gt;"",'簡易入力モード'!E260,"")</f>
        <v/>
      </c>
      <c r="S260" s="23"/>
      <c r="T260" s="21"/>
      <c r="U260" s="24">
        <f t="shared" si="1"/>
        <v>0</v>
      </c>
      <c r="V260" s="24">
        <f t="shared" si="2"/>
        <v>15</v>
      </c>
      <c r="W260" s="24" t="str">
        <f t="shared" si="3"/>
        <v>Gem</v>
      </c>
      <c r="X260" s="24">
        <f t="shared" si="9"/>
        <v>0.4</v>
      </c>
      <c r="Y260" s="24">
        <f t="shared" si="5"/>
        <v>0</v>
      </c>
      <c r="Z260" s="24">
        <f t="shared" si="6"/>
        <v>0</v>
      </c>
      <c r="AA260" s="24" t="str">
        <f t="shared" si="7"/>
        <v/>
      </c>
      <c r="AB260" s="24" t="str">
        <f t="shared" si="8"/>
        <v/>
      </c>
    </row>
    <row r="261" ht="15.75" hidden="1" customHeight="1">
      <c r="A261" s="20" t="str">
        <f>IF('簡易入力モード'!A261&lt;&gt;"",'簡易入力モード'!A261,"")</f>
        <v/>
      </c>
      <c r="B261" s="20"/>
      <c r="C261" s="21" t="str">
        <f>IF('簡易入力モード'!B261&lt;&gt;"",'簡易入力モード'!B261,"")</f>
        <v/>
      </c>
      <c r="D261" s="21" t="str">
        <f>IF('簡易入力モード'!C261&lt;&gt;"",'簡易入力モード'!C261,"")</f>
        <v/>
      </c>
      <c r="E261" s="21"/>
      <c r="F261" s="21"/>
      <c r="G261" s="21"/>
      <c r="H261" s="21"/>
      <c r="I261" s="21"/>
      <c r="J261" s="21"/>
      <c r="K261" s="21"/>
      <c r="L261" s="22"/>
      <c r="M261" s="22"/>
      <c r="N261" s="22"/>
      <c r="O261" s="22"/>
      <c r="P261" s="22"/>
      <c r="Q261" s="22"/>
      <c r="R261" s="20" t="str">
        <f>IF('簡易入力モード'!E261&lt;&gt;"",'簡易入力モード'!E261,"")</f>
        <v/>
      </c>
      <c r="S261" s="23"/>
      <c r="T261" s="21"/>
      <c r="U261" s="24">
        <f t="shared" si="1"/>
        <v>0</v>
      </c>
      <c r="V261" s="24">
        <f t="shared" si="2"/>
        <v>15</v>
      </c>
      <c r="W261" s="24" t="str">
        <f t="shared" si="3"/>
        <v>Gem</v>
      </c>
      <c r="X261" s="24">
        <f t="shared" si="9"/>
        <v>0.4</v>
      </c>
      <c r="Y261" s="24">
        <f t="shared" si="5"/>
        <v>0</v>
      </c>
      <c r="Z261" s="24">
        <f t="shared" si="6"/>
        <v>0</v>
      </c>
      <c r="AA261" s="24" t="str">
        <f t="shared" si="7"/>
        <v/>
      </c>
      <c r="AB261" s="24" t="str">
        <f t="shared" si="8"/>
        <v/>
      </c>
    </row>
    <row r="262" ht="15.75" hidden="1" customHeight="1">
      <c r="A262" s="20" t="str">
        <f>IF('簡易入力モード'!A262&lt;&gt;"",'簡易入力モード'!A262,"")</f>
        <v/>
      </c>
      <c r="B262" s="20"/>
      <c r="C262" s="21" t="str">
        <f>IF('簡易入力モード'!B262&lt;&gt;"",'簡易入力モード'!B262,"")</f>
        <v/>
      </c>
      <c r="D262" s="21" t="str">
        <f>IF('簡易入力モード'!C262&lt;&gt;"",'簡易入力モード'!C262,"")</f>
        <v/>
      </c>
      <c r="E262" s="21"/>
      <c r="F262" s="21"/>
      <c r="G262" s="21"/>
      <c r="H262" s="21"/>
      <c r="I262" s="21"/>
      <c r="J262" s="21"/>
      <c r="K262" s="21"/>
      <c r="L262" s="22"/>
      <c r="M262" s="22"/>
      <c r="N262" s="22"/>
      <c r="O262" s="22"/>
      <c r="P262" s="22"/>
      <c r="Q262" s="22"/>
      <c r="R262" s="20" t="str">
        <f>IF('簡易入力モード'!E262&lt;&gt;"",'簡易入力モード'!E262,"")</f>
        <v/>
      </c>
      <c r="S262" s="23"/>
      <c r="T262" s="21"/>
      <c r="U262" s="24">
        <f t="shared" si="1"/>
        <v>0</v>
      </c>
      <c r="V262" s="24">
        <f t="shared" si="2"/>
        <v>15</v>
      </c>
      <c r="W262" s="24" t="str">
        <f t="shared" si="3"/>
        <v>Gem</v>
      </c>
      <c r="X262" s="24">
        <f t="shared" si="9"/>
        <v>0.4</v>
      </c>
      <c r="Y262" s="24">
        <f t="shared" si="5"/>
        <v>0</v>
      </c>
      <c r="Z262" s="24">
        <f t="shared" si="6"/>
        <v>0</v>
      </c>
      <c r="AA262" s="24" t="str">
        <f t="shared" si="7"/>
        <v/>
      </c>
      <c r="AB262" s="24" t="str">
        <f t="shared" si="8"/>
        <v/>
      </c>
    </row>
    <row r="263" ht="15.75" hidden="1" customHeight="1">
      <c r="A263" s="20" t="str">
        <f>IF('簡易入力モード'!A263&lt;&gt;"",'簡易入力モード'!A263,"")</f>
        <v/>
      </c>
      <c r="B263" s="20"/>
      <c r="C263" s="21" t="str">
        <f>IF('簡易入力モード'!B263&lt;&gt;"",'簡易入力モード'!B263,"")</f>
        <v/>
      </c>
      <c r="D263" s="21" t="str">
        <f>IF('簡易入力モード'!C263&lt;&gt;"",'簡易入力モード'!C263,"")</f>
        <v/>
      </c>
      <c r="E263" s="21"/>
      <c r="F263" s="21"/>
      <c r="G263" s="21"/>
      <c r="H263" s="21"/>
      <c r="I263" s="21"/>
      <c r="J263" s="21"/>
      <c r="K263" s="21"/>
      <c r="L263" s="22"/>
      <c r="M263" s="22"/>
      <c r="N263" s="22"/>
      <c r="O263" s="22"/>
      <c r="P263" s="22"/>
      <c r="Q263" s="22"/>
      <c r="R263" s="20" t="str">
        <f>IF('簡易入力モード'!E263&lt;&gt;"",'簡易入力モード'!E263,"")</f>
        <v/>
      </c>
      <c r="S263" s="23"/>
      <c r="T263" s="21"/>
      <c r="U263" s="24">
        <f t="shared" si="1"/>
        <v>0</v>
      </c>
      <c r="V263" s="24">
        <f t="shared" si="2"/>
        <v>15</v>
      </c>
      <c r="W263" s="24" t="str">
        <f t="shared" si="3"/>
        <v>Gem</v>
      </c>
      <c r="X263" s="24">
        <f t="shared" si="9"/>
        <v>0.4</v>
      </c>
      <c r="Y263" s="24">
        <f t="shared" si="5"/>
        <v>0</v>
      </c>
      <c r="Z263" s="24">
        <f t="shared" si="6"/>
        <v>0</v>
      </c>
      <c r="AA263" s="24" t="str">
        <f t="shared" si="7"/>
        <v/>
      </c>
      <c r="AB263" s="24" t="str">
        <f t="shared" si="8"/>
        <v/>
      </c>
    </row>
    <row r="264" ht="15.75" hidden="1" customHeight="1">
      <c r="A264" s="20" t="str">
        <f>IF('簡易入力モード'!A264&lt;&gt;"",'簡易入力モード'!A264,"")</f>
        <v/>
      </c>
      <c r="B264" s="20"/>
      <c r="C264" s="21" t="str">
        <f>IF('簡易入力モード'!B264&lt;&gt;"",'簡易入力モード'!B264,"")</f>
        <v/>
      </c>
      <c r="D264" s="21" t="str">
        <f>IF('簡易入力モード'!C264&lt;&gt;"",'簡易入力モード'!C264,"")</f>
        <v/>
      </c>
      <c r="E264" s="21"/>
      <c r="F264" s="21"/>
      <c r="G264" s="21"/>
      <c r="H264" s="21"/>
      <c r="I264" s="21"/>
      <c r="J264" s="21"/>
      <c r="K264" s="21"/>
      <c r="L264" s="22"/>
      <c r="M264" s="22"/>
      <c r="N264" s="22"/>
      <c r="O264" s="22"/>
      <c r="P264" s="22"/>
      <c r="Q264" s="22"/>
      <c r="R264" s="20" t="str">
        <f>IF('簡易入力モード'!E264&lt;&gt;"",'簡易入力モード'!E264,"")</f>
        <v/>
      </c>
      <c r="S264" s="23"/>
      <c r="T264" s="21"/>
      <c r="U264" s="24">
        <f t="shared" si="1"/>
        <v>0</v>
      </c>
      <c r="V264" s="24">
        <f t="shared" si="2"/>
        <v>15</v>
      </c>
      <c r="W264" s="24" t="str">
        <f t="shared" si="3"/>
        <v>Gem</v>
      </c>
      <c r="X264" s="24">
        <f t="shared" si="9"/>
        <v>0.4</v>
      </c>
      <c r="Y264" s="24">
        <f t="shared" si="5"/>
        <v>0</v>
      </c>
      <c r="Z264" s="24">
        <f t="shared" si="6"/>
        <v>0</v>
      </c>
      <c r="AA264" s="24" t="str">
        <f t="shared" si="7"/>
        <v/>
      </c>
      <c r="AB264" s="24" t="str">
        <f t="shared" si="8"/>
        <v/>
      </c>
    </row>
    <row r="265" ht="15.75" hidden="1" customHeight="1">
      <c r="A265" s="20" t="str">
        <f>IF('簡易入力モード'!A265&lt;&gt;"",'簡易入力モード'!A265,"")</f>
        <v/>
      </c>
      <c r="B265" s="20"/>
      <c r="C265" s="21" t="str">
        <f>IF('簡易入力モード'!B265&lt;&gt;"",'簡易入力モード'!B265,"")</f>
        <v/>
      </c>
      <c r="D265" s="21" t="str">
        <f>IF('簡易入力モード'!C265&lt;&gt;"",'簡易入力モード'!C265,"")</f>
        <v/>
      </c>
      <c r="E265" s="21"/>
      <c r="F265" s="21"/>
      <c r="G265" s="21"/>
      <c r="H265" s="21"/>
      <c r="I265" s="21"/>
      <c r="J265" s="21"/>
      <c r="K265" s="21"/>
      <c r="L265" s="22"/>
      <c r="M265" s="22"/>
      <c r="N265" s="22"/>
      <c r="O265" s="22"/>
      <c r="P265" s="22"/>
      <c r="Q265" s="22"/>
      <c r="R265" s="20" t="str">
        <f>IF('簡易入力モード'!E265&lt;&gt;"",'簡易入力モード'!E265,"")</f>
        <v/>
      </c>
      <c r="S265" s="23"/>
      <c r="T265" s="21"/>
      <c r="U265" s="24">
        <f t="shared" si="1"/>
        <v>0</v>
      </c>
      <c r="V265" s="24">
        <f t="shared" si="2"/>
        <v>15</v>
      </c>
      <c r="W265" s="24" t="str">
        <f t="shared" si="3"/>
        <v>Gem</v>
      </c>
      <c r="X265" s="24">
        <f t="shared" si="9"/>
        <v>0.4</v>
      </c>
      <c r="Y265" s="24">
        <f t="shared" si="5"/>
        <v>0</v>
      </c>
      <c r="Z265" s="24">
        <f t="shared" si="6"/>
        <v>0</v>
      </c>
      <c r="AA265" s="24" t="str">
        <f t="shared" si="7"/>
        <v/>
      </c>
      <c r="AB265" s="24" t="str">
        <f t="shared" si="8"/>
        <v/>
      </c>
    </row>
    <row r="266" ht="15.75" hidden="1" customHeight="1">
      <c r="A266" s="20" t="str">
        <f>IF('簡易入力モード'!A266&lt;&gt;"",'簡易入力モード'!A266,"")</f>
        <v/>
      </c>
      <c r="B266" s="20"/>
      <c r="C266" s="21" t="str">
        <f>IF('簡易入力モード'!B266&lt;&gt;"",'簡易入力モード'!B266,"")</f>
        <v/>
      </c>
      <c r="D266" s="21" t="str">
        <f>IF('簡易入力モード'!C266&lt;&gt;"",'簡易入力モード'!C266,"")</f>
        <v/>
      </c>
      <c r="E266" s="21"/>
      <c r="F266" s="21"/>
      <c r="G266" s="21"/>
      <c r="H266" s="21"/>
      <c r="I266" s="21"/>
      <c r="J266" s="21"/>
      <c r="K266" s="21"/>
      <c r="L266" s="22"/>
      <c r="M266" s="22"/>
      <c r="N266" s="22"/>
      <c r="O266" s="22"/>
      <c r="P266" s="22"/>
      <c r="Q266" s="22"/>
      <c r="R266" s="20" t="str">
        <f>IF('簡易入力モード'!E266&lt;&gt;"",'簡易入力モード'!E266,"")</f>
        <v/>
      </c>
      <c r="S266" s="23"/>
      <c r="T266" s="21"/>
      <c r="U266" s="24">
        <f t="shared" si="1"/>
        <v>0</v>
      </c>
      <c r="V266" s="24">
        <f t="shared" si="2"/>
        <v>15</v>
      </c>
      <c r="W266" s="24" t="str">
        <f t="shared" si="3"/>
        <v>Gem</v>
      </c>
      <c r="X266" s="24">
        <f t="shared" si="9"/>
        <v>0.4</v>
      </c>
      <c r="Y266" s="24">
        <f t="shared" si="5"/>
        <v>0</v>
      </c>
      <c r="Z266" s="24">
        <f t="shared" si="6"/>
        <v>0</v>
      </c>
      <c r="AA266" s="24" t="str">
        <f t="shared" si="7"/>
        <v/>
      </c>
      <c r="AB266" s="24" t="str">
        <f t="shared" si="8"/>
        <v/>
      </c>
    </row>
    <row r="267" ht="15.75" hidden="1" customHeight="1">
      <c r="A267" s="20" t="str">
        <f>IF('簡易入力モード'!A267&lt;&gt;"",'簡易入力モード'!A267,"")</f>
        <v/>
      </c>
      <c r="B267" s="20"/>
      <c r="C267" s="21" t="str">
        <f>IF('簡易入力モード'!B267&lt;&gt;"",'簡易入力モード'!B267,"")</f>
        <v/>
      </c>
      <c r="D267" s="21" t="str">
        <f>IF('簡易入力モード'!C267&lt;&gt;"",'簡易入力モード'!C267,"")</f>
        <v/>
      </c>
      <c r="E267" s="21"/>
      <c r="F267" s="21"/>
      <c r="G267" s="21"/>
      <c r="H267" s="21"/>
      <c r="I267" s="21"/>
      <c r="J267" s="21"/>
      <c r="K267" s="21"/>
      <c r="L267" s="22"/>
      <c r="M267" s="22"/>
      <c r="N267" s="22"/>
      <c r="O267" s="22"/>
      <c r="P267" s="22"/>
      <c r="Q267" s="22"/>
      <c r="R267" s="20" t="str">
        <f>IF('簡易入力モード'!E267&lt;&gt;"",'簡易入力モード'!E267,"")</f>
        <v/>
      </c>
      <c r="S267" s="23"/>
      <c r="T267" s="21"/>
      <c r="U267" s="24">
        <f t="shared" si="1"/>
        <v>0</v>
      </c>
      <c r="V267" s="24">
        <f t="shared" si="2"/>
        <v>15</v>
      </c>
      <c r="W267" s="24" t="str">
        <f t="shared" si="3"/>
        <v>Gem</v>
      </c>
      <c r="X267" s="24">
        <f t="shared" si="9"/>
        <v>0.4</v>
      </c>
      <c r="Y267" s="24">
        <f t="shared" si="5"/>
        <v>0</v>
      </c>
      <c r="Z267" s="24">
        <f t="shared" si="6"/>
        <v>0</v>
      </c>
      <c r="AA267" s="24" t="str">
        <f t="shared" si="7"/>
        <v/>
      </c>
      <c r="AB267" s="24" t="str">
        <f t="shared" si="8"/>
        <v/>
      </c>
    </row>
    <row r="268" ht="15.75" hidden="1" customHeight="1">
      <c r="A268" s="20" t="str">
        <f>IF('簡易入力モード'!A268&lt;&gt;"",'簡易入力モード'!A268,"")</f>
        <v/>
      </c>
      <c r="B268" s="20"/>
      <c r="C268" s="21" t="str">
        <f>IF('簡易入力モード'!B268&lt;&gt;"",'簡易入力モード'!B268,"")</f>
        <v/>
      </c>
      <c r="D268" s="21" t="str">
        <f>IF('簡易入力モード'!C268&lt;&gt;"",'簡易入力モード'!C268,"")</f>
        <v/>
      </c>
      <c r="E268" s="21"/>
      <c r="F268" s="21"/>
      <c r="G268" s="21"/>
      <c r="H268" s="21"/>
      <c r="I268" s="21"/>
      <c r="J268" s="21"/>
      <c r="K268" s="21"/>
      <c r="L268" s="22"/>
      <c r="M268" s="22"/>
      <c r="N268" s="22"/>
      <c r="O268" s="22"/>
      <c r="P268" s="22"/>
      <c r="Q268" s="22"/>
      <c r="R268" s="20" t="str">
        <f>IF('簡易入力モード'!E268&lt;&gt;"",'簡易入力モード'!E268,"")</f>
        <v/>
      </c>
      <c r="S268" s="23"/>
      <c r="T268" s="21"/>
      <c r="U268" s="24">
        <f t="shared" si="1"/>
        <v>0</v>
      </c>
      <c r="V268" s="24">
        <f t="shared" si="2"/>
        <v>15</v>
      </c>
      <c r="W268" s="24" t="str">
        <f t="shared" si="3"/>
        <v>Gem</v>
      </c>
      <c r="X268" s="24">
        <f t="shared" si="9"/>
        <v>0.4</v>
      </c>
      <c r="Y268" s="24">
        <f t="shared" si="5"/>
        <v>0</v>
      </c>
      <c r="Z268" s="24">
        <f t="shared" si="6"/>
        <v>0</v>
      </c>
      <c r="AA268" s="24" t="str">
        <f t="shared" si="7"/>
        <v/>
      </c>
      <c r="AB268" s="24" t="str">
        <f t="shared" si="8"/>
        <v/>
      </c>
    </row>
    <row r="269" ht="15.75" hidden="1" customHeight="1">
      <c r="A269" s="20" t="str">
        <f>IF('簡易入力モード'!A269&lt;&gt;"",'簡易入力モード'!A269,"")</f>
        <v/>
      </c>
      <c r="B269" s="20"/>
      <c r="C269" s="21" t="str">
        <f>IF('簡易入力モード'!B269&lt;&gt;"",'簡易入力モード'!B269,"")</f>
        <v/>
      </c>
      <c r="D269" s="21" t="str">
        <f>IF('簡易入力モード'!C269&lt;&gt;"",'簡易入力モード'!C269,"")</f>
        <v/>
      </c>
      <c r="E269" s="21"/>
      <c r="F269" s="21"/>
      <c r="G269" s="21"/>
      <c r="H269" s="21"/>
      <c r="I269" s="21"/>
      <c r="J269" s="21"/>
      <c r="K269" s="21"/>
      <c r="L269" s="22"/>
      <c r="M269" s="22"/>
      <c r="N269" s="22"/>
      <c r="O269" s="22"/>
      <c r="P269" s="22"/>
      <c r="Q269" s="22"/>
      <c r="R269" s="20" t="str">
        <f>IF('簡易入力モード'!E269&lt;&gt;"",'簡易入力モード'!E269,"")</f>
        <v/>
      </c>
      <c r="S269" s="23"/>
      <c r="T269" s="21"/>
      <c r="U269" s="24">
        <f t="shared" si="1"/>
        <v>0</v>
      </c>
      <c r="V269" s="24">
        <f t="shared" si="2"/>
        <v>15</v>
      </c>
      <c r="W269" s="24" t="str">
        <f t="shared" si="3"/>
        <v>Gem</v>
      </c>
      <c r="X269" s="24">
        <f t="shared" si="9"/>
        <v>0.4</v>
      </c>
      <c r="Y269" s="24">
        <f t="shared" si="5"/>
        <v>0</v>
      </c>
      <c r="Z269" s="24">
        <f t="shared" si="6"/>
        <v>0</v>
      </c>
      <c r="AA269" s="24" t="str">
        <f t="shared" si="7"/>
        <v/>
      </c>
      <c r="AB269" s="24" t="str">
        <f t="shared" si="8"/>
        <v/>
      </c>
    </row>
    <row r="270" ht="15.75" hidden="1" customHeight="1">
      <c r="A270" s="20" t="str">
        <f>IF('簡易入力モード'!A270&lt;&gt;"",'簡易入力モード'!A270,"")</f>
        <v/>
      </c>
      <c r="B270" s="20"/>
      <c r="C270" s="21" t="str">
        <f>IF('簡易入力モード'!B270&lt;&gt;"",'簡易入力モード'!B270,"")</f>
        <v/>
      </c>
      <c r="D270" s="21" t="str">
        <f>IF('簡易入力モード'!C270&lt;&gt;"",'簡易入力モード'!C270,"")</f>
        <v/>
      </c>
      <c r="E270" s="21"/>
      <c r="F270" s="21"/>
      <c r="G270" s="21"/>
      <c r="H270" s="21"/>
      <c r="I270" s="21"/>
      <c r="J270" s="21"/>
      <c r="K270" s="21"/>
      <c r="L270" s="22"/>
      <c r="M270" s="22"/>
      <c r="N270" s="22"/>
      <c r="O270" s="22"/>
      <c r="P270" s="22"/>
      <c r="Q270" s="22"/>
      <c r="R270" s="20" t="str">
        <f>IF('簡易入力モード'!E270&lt;&gt;"",'簡易入力モード'!E270,"")</f>
        <v/>
      </c>
      <c r="S270" s="23"/>
      <c r="T270" s="21"/>
      <c r="U270" s="24">
        <f t="shared" si="1"/>
        <v>0</v>
      </c>
      <c r="V270" s="24">
        <f t="shared" si="2"/>
        <v>15</v>
      </c>
      <c r="W270" s="24" t="str">
        <f t="shared" si="3"/>
        <v>Gem</v>
      </c>
      <c r="X270" s="24">
        <f t="shared" si="9"/>
        <v>0.4</v>
      </c>
      <c r="Y270" s="24">
        <f t="shared" si="5"/>
        <v>0</v>
      </c>
      <c r="Z270" s="24">
        <f t="shared" si="6"/>
        <v>0</v>
      </c>
      <c r="AA270" s="24" t="str">
        <f t="shared" si="7"/>
        <v/>
      </c>
      <c r="AB270" s="24" t="str">
        <f t="shared" si="8"/>
        <v/>
      </c>
    </row>
    <row r="271" ht="15.75" hidden="1" customHeight="1">
      <c r="A271" s="20" t="str">
        <f>IF('簡易入力モード'!A271&lt;&gt;"",'簡易入力モード'!A271,"")</f>
        <v/>
      </c>
      <c r="B271" s="20"/>
      <c r="C271" s="21" t="str">
        <f>IF('簡易入力モード'!B271&lt;&gt;"",'簡易入力モード'!B271,"")</f>
        <v/>
      </c>
      <c r="D271" s="21" t="str">
        <f>IF('簡易入力モード'!C271&lt;&gt;"",'簡易入力モード'!C271,"")</f>
        <v/>
      </c>
      <c r="E271" s="21"/>
      <c r="F271" s="21"/>
      <c r="G271" s="21"/>
      <c r="H271" s="21"/>
      <c r="I271" s="21"/>
      <c r="J271" s="21"/>
      <c r="K271" s="21"/>
      <c r="L271" s="22"/>
      <c r="M271" s="22"/>
      <c r="N271" s="22"/>
      <c r="O271" s="22"/>
      <c r="P271" s="22"/>
      <c r="Q271" s="22"/>
      <c r="R271" s="20" t="str">
        <f>IF('簡易入力モード'!E271&lt;&gt;"",'簡易入力モード'!E271,"")</f>
        <v/>
      </c>
      <c r="S271" s="23"/>
      <c r="T271" s="21"/>
      <c r="U271" s="24">
        <f t="shared" si="1"/>
        <v>0</v>
      </c>
      <c r="V271" s="24">
        <f t="shared" si="2"/>
        <v>15</v>
      </c>
      <c r="W271" s="24" t="str">
        <f t="shared" si="3"/>
        <v>Gem</v>
      </c>
      <c r="X271" s="24">
        <f t="shared" si="9"/>
        <v>0.4</v>
      </c>
      <c r="Y271" s="24">
        <f t="shared" si="5"/>
        <v>0</v>
      </c>
      <c r="Z271" s="24">
        <f t="shared" si="6"/>
        <v>0</v>
      </c>
      <c r="AA271" s="24" t="str">
        <f t="shared" si="7"/>
        <v/>
      </c>
      <c r="AB271" s="24" t="str">
        <f t="shared" si="8"/>
        <v/>
      </c>
    </row>
    <row r="272" ht="15.75" hidden="1" customHeight="1">
      <c r="A272" s="20" t="str">
        <f>IF('簡易入力モード'!A272&lt;&gt;"",'簡易入力モード'!A272,"")</f>
        <v/>
      </c>
      <c r="B272" s="20"/>
      <c r="C272" s="21" t="str">
        <f>IF('簡易入力モード'!B272&lt;&gt;"",'簡易入力モード'!B272,"")</f>
        <v/>
      </c>
      <c r="D272" s="21" t="str">
        <f>IF('簡易入力モード'!C272&lt;&gt;"",'簡易入力モード'!C272,"")</f>
        <v/>
      </c>
      <c r="E272" s="21"/>
      <c r="F272" s="21"/>
      <c r="G272" s="21"/>
      <c r="H272" s="21"/>
      <c r="I272" s="21"/>
      <c r="J272" s="21"/>
      <c r="K272" s="21"/>
      <c r="L272" s="22"/>
      <c r="M272" s="22"/>
      <c r="N272" s="22"/>
      <c r="O272" s="22"/>
      <c r="P272" s="22"/>
      <c r="Q272" s="22"/>
      <c r="R272" s="20" t="str">
        <f>IF('簡易入力モード'!E272&lt;&gt;"",'簡易入力モード'!E272,"")</f>
        <v/>
      </c>
      <c r="S272" s="23"/>
      <c r="T272" s="21"/>
      <c r="U272" s="24">
        <f t="shared" si="1"/>
        <v>0</v>
      </c>
      <c r="V272" s="24">
        <f t="shared" si="2"/>
        <v>15</v>
      </c>
      <c r="W272" s="24" t="str">
        <f t="shared" si="3"/>
        <v>Gem</v>
      </c>
      <c r="X272" s="24">
        <f t="shared" si="9"/>
        <v>0.4</v>
      </c>
      <c r="Y272" s="24">
        <f t="shared" si="5"/>
        <v>0</v>
      </c>
      <c r="Z272" s="24">
        <f t="shared" si="6"/>
        <v>0</v>
      </c>
      <c r="AA272" s="24" t="str">
        <f t="shared" si="7"/>
        <v/>
      </c>
      <c r="AB272" s="24" t="str">
        <f t="shared" si="8"/>
        <v/>
      </c>
    </row>
    <row r="273" ht="15.75" hidden="1" customHeight="1">
      <c r="A273" s="20" t="str">
        <f>IF('簡易入力モード'!A273&lt;&gt;"",'簡易入力モード'!A273,"")</f>
        <v/>
      </c>
      <c r="B273" s="20"/>
      <c r="C273" s="21" t="str">
        <f>IF('簡易入力モード'!B273&lt;&gt;"",'簡易入力モード'!B273,"")</f>
        <v/>
      </c>
      <c r="D273" s="21" t="str">
        <f>IF('簡易入力モード'!C273&lt;&gt;"",'簡易入力モード'!C273,"")</f>
        <v/>
      </c>
      <c r="E273" s="21"/>
      <c r="F273" s="21"/>
      <c r="G273" s="21"/>
      <c r="H273" s="21"/>
      <c r="I273" s="21"/>
      <c r="J273" s="21"/>
      <c r="K273" s="21"/>
      <c r="L273" s="22"/>
      <c r="M273" s="22"/>
      <c r="N273" s="22"/>
      <c r="O273" s="22"/>
      <c r="P273" s="22"/>
      <c r="Q273" s="22"/>
      <c r="R273" s="20" t="str">
        <f>IF('簡易入力モード'!E273&lt;&gt;"",'簡易入力モード'!E273,"")</f>
        <v/>
      </c>
      <c r="S273" s="23"/>
      <c r="T273" s="21"/>
      <c r="U273" s="24">
        <f t="shared" si="1"/>
        <v>0</v>
      </c>
      <c r="V273" s="24">
        <f t="shared" si="2"/>
        <v>15</v>
      </c>
      <c r="W273" s="24" t="str">
        <f t="shared" si="3"/>
        <v>Gem</v>
      </c>
      <c r="X273" s="24">
        <f t="shared" si="9"/>
        <v>0.4</v>
      </c>
      <c r="Y273" s="24">
        <f t="shared" si="5"/>
        <v>0</v>
      </c>
      <c r="Z273" s="24">
        <f t="shared" si="6"/>
        <v>0</v>
      </c>
      <c r="AA273" s="24" t="str">
        <f t="shared" si="7"/>
        <v/>
      </c>
      <c r="AB273" s="24" t="str">
        <f t="shared" si="8"/>
        <v/>
      </c>
    </row>
    <row r="274" ht="15.75" hidden="1" customHeight="1">
      <c r="A274" s="20" t="str">
        <f>IF('簡易入力モード'!A274&lt;&gt;"",'簡易入力モード'!A274,"")</f>
        <v/>
      </c>
      <c r="B274" s="20"/>
      <c r="C274" s="21" t="str">
        <f>IF('簡易入力モード'!B274&lt;&gt;"",'簡易入力モード'!B274,"")</f>
        <v/>
      </c>
      <c r="D274" s="21" t="str">
        <f>IF('簡易入力モード'!C274&lt;&gt;"",'簡易入力モード'!C274,"")</f>
        <v/>
      </c>
      <c r="E274" s="21"/>
      <c r="F274" s="21"/>
      <c r="G274" s="21"/>
      <c r="H274" s="21"/>
      <c r="I274" s="21"/>
      <c r="J274" s="21"/>
      <c r="K274" s="21"/>
      <c r="L274" s="22"/>
      <c r="M274" s="22"/>
      <c r="N274" s="22"/>
      <c r="O274" s="22"/>
      <c r="P274" s="22"/>
      <c r="Q274" s="22"/>
      <c r="R274" s="20" t="str">
        <f>IF('簡易入力モード'!E274&lt;&gt;"",'簡易入力モード'!E274,"")</f>
        <v/>
      </c>
      <c r="S274" s="23"/>
      <c r="T274" s="21"/>
      <c r="U274" s="24">
        <f t="shared" si="1"/>
        <v>0</v>
      </c>
      <c r="V274" s="24">
        <f t="shared" si="2"/>
        <v>15</v>
      </c>
      <c r="W274" s="24" t="str">
        <f t="shared" si="3"/>
        <v>Gem</v>
      </c>
      <c r="X274" s="24">
        <f t="shared" si="9"/>
        <v>0.4</v>
      </c>
      <c r="Y274" s="24">
        <f t="shared" si="5"/>
        <v>0</v>
      </c>
      <c r="Z274" s="24">
        <f t="shared" si="6"/>
        <v>0</v>
      </c>
      <c r="AA274" s="24" t="str">
        <f t="shared" si="7"/>
        <v/>
      </c>
      <c r="AB274" s="24" t="str">
        <f t="shared" si="8"/>
        <v/>
      </c>
    </row>
    <row r="275" ht="15.75" hidden="1" customHeight="1">
      <c r="A275" s="20" t="str">
        <f>IF('簡易入力モード'!A275&lt;&gt;"",'簡易入力モード'!A275,"")</f>
        <v/>
      </c>
      <c r="B275" s="20"/>
      <c r="C275" s="21" t="str">
        <f>IF('簡易入力モード'!B275&lt;&gt;"",'簡易入力モード'!B275,"")</f>
        <v/>
      </c>
      <c r="D275" s="21" t="str">
        <f>IF('簡易入力モード'!C275&lt;&gt;"",'簡易入力モード'!C275,"")</f>
        <v/>
      </c>
      <c r="E275" s="21"/>
      <c r="F275" s="21"/>
      <c r="G275" s="21"/>
      <c r="H275" s="21"/>
      <c r="I275" s="21"/>
      <c r="J275" s="21"/>
      <c r="K275" s="21"/>
      <c r="L275" s="22"/>
      <c r="M275" s="22"/>
      <c r="N275" s="22"/>
      <c r="O275" s="22"/>
      <c r="P275" s="22"/>
      <c r="Q275" s="22"/>
      <c r="R275" s="20" t="str">
        <f>IF('簡易入力モード'!E275&lt;&gt;"",'簡易入力モード'!E275,"")</f>
        <v/>
      </c>
      <c r="S275" s="23"/>
      <c r="T275" s="21"/>
      <c r="U275" s="24">
        <f t="shared" si="1"/>
        <v>0</v>
      </c>
      <c r="V275" s="24">
        <f t="shared" si="2"/>
        <v>15</v>
      </c>
      <c r="W275" s="24" t="str">
        <f t="shared" si="3"/>
        <v>Gem</v>
      </c>
      <c r="X275" s="24">
        <f t="shared" si="9"/>
        <v>0.4</v>
      </c>
      <c r="Y275" s="24">
        <f t="shared" si="5"/>
        <v>0</v>
      </c>
      <c r="Z275" s="24">
        <f t="shared" si="6"/>
        <v>0</v>
      </c>
      <c r="AA275" s="24" t="str">
        <f t="shared" si="7"/>
        <v/>
      </c>
      <c r="AB275" s="24" t="str">
        <f t="shared" si="8"/>
        <v/>
      </c>
    </row>
    <row r="276" ht="15.75" hidden="1" customHeight="1">
      <c r="A276" s="20" t="str">
        <f>IF('簡易入力モード'!A276&lt;&gt;"",'簡易入力モード'!A276,"")</f>
        <v/>
      </c>
      <c r="B276" s="20"/>
      <c r="C276" s="21" t="str">
        <f>IF('簡易入力モード'!B276&lt;&gt;"",'簡易入力モード'!B276,"")</f>
        <v/>
      </c>
      <c r="D276" s="21" t="str">
        <f>IF('簡易入力モード'!C276&lt;&gt;"",'簡易入力モード'!C276,"")</f>
        <v/>
      </c>
      <c r="E276" s="21"/>
      <c r="F276" s="21"/>
      <c r="G276" s="21"/>
      <c r="H276" s="21"/>
      <c r="I276" s="21"/>
      <c r="J276" s="21"/>
      <c r="K276" s="21"/>
      <c r="L276" s="22"/>
      <c r="M276" s="22"/>
      <c r="N276" s="22"/>
      <c r="O276" s="22"/>
      <c r="P276" s="22"/>
      <c r="Q276" s="22"/>
      <c r="R276" s="20" t="str">
        <f>IF('簡易入力モード'!E276&lt;&gt;"",'簡易入力モード'!E276,"")</f>
        <v/>
      </c>
      <c r="S276" s="23"/>
      <c r="T276" s="21"/>
      <c r="U276" s="24">
        <f t="shared" si="1"/>
        <v>0</v>
      </c>
      <c r="V276" s="24">
        <f t="shared" si="2"/>
        <v>15</v>
      </c>
      <c r="W276" s="24" t="str">
        <f t="shared" si="3"/>
        <v>Gem</v>
      </c>
      <c r="X276" s="24">
        <f t="shared" si="9"/>
        <v>0.4</v>
      </c>
      <c r="Y276" s="24">
        <f t="shared" si="5"/>
        <v>0</v>
      </c>
      <c r="Z276" s="24">
        <f t="shared" si="6"/>
        <v>0</v>
      </c>
      <c r="AA276" s="24" t="str">
        <f t="shared" si="7"/>
        <v/>
      </c>
      <c r="AB276" s="24" t="str">
        <f t="shared" si="8"/>
        <v/>
      </c>
    </row>
    <row r="277" ht="15.75" hidden="1" customHeight="1">
      <c r="A277" s="20" t="str">
        <f>IF('簡易入力モード'!A277&lt;&gt;"",'簡易入力モード'!A277,"")</f>
        <v/>
      </c>
      <c r="B277" s="20"/>
      <c r="C277" s="21" t="str">
        <f>IF('簡易入力モード'!B277&lt;&gt;"",'簡易入力モード'!B277,"")</f>
        <v/>
      </c>
      <c r="D277" s="21" t="str">
        <f>IF('簡易入力モード'!C277&lt;&gt;"",'簡易入力モード'!C277,"")</f>
        <v/>
      </c>
      <c r="E277" s="21"/>
      <c r="F277" s="21"/>
      <c r="G277" s="21"/>
      <c r="H277" s="21"/>
      <c r="I277" s="21"/>
      <c r="J277" s="21"/>
      <c r="K277" s="21"/>
      <c r="L277" s="22"/>
      <c r="M277" s="22"/>
      <c r="N277" s="22"/>
      <c r="O277" s="22"/>
      <c r="P277" s="22"/>
      <c r="Q277" s="22"/>
      <c r="R277" s="20" t="str">
        <f>IF('簡易入力モード'!E277&lt;&gt;"",'簡易入力モード'!E277,"")</f>
        <v/>
      </c>
      <c r="S277" s="23"/>
      <c r="T277" s="21"/>
      <c r="U277" s="24">
        <f t="shared" si="1"/>
        <v>0</v>
      </c>
      <c r="V277" s="24">
        <f t="shared" si="2"/>
        <v>15</v>
      </c>
      <c r="W277" s="24" t="str">
        <f t="shared" si="3"/>
        <v>Gem</v>
      </c>
      <c r="X277" s="24">
        <f t="shared" si="9"/>
        <v>0.4</v>
      </c>
      <c r="Y277" s="24">
        <f t="shared" si="5"/>
        <v>0</v>
      </c>
      <c r="Z277" s="24">
        <f t="shared" si="6"/>
        <v>0</v>
      </c>
      <c r="AA277" s="24" t="str">
        <f t="shared" si="7"/>
        <v/>
      </c>
      <c r="AB277" s="24" t="str">
        <f t="shared" si="8"/>
        <v/>
      </c>
    </row>
    <row r="278" ht="15.75" hidden="1" customHeight="1">
      <c r="A278" s="20" t="str">
        <f>IF('簡易入力モード'!A278&lt;&gt;"",'簡易入力モード'!A278,"")</f>
        <v/>
      </c>
      <c r="B278" s="20"/>
      <c r="C278" s="21" t="str">
        <f>IF('簡易入力モード'!B278&lt;&gt;"",'簡易入力モード'!B278,"")</f>
        <v/>
      </c>
      <c r="D278" s="21" t="str">
        <f>IF('簡易入力モード'!C278&lt;&gt;"",'簡易入力モード'!C278,"")</f>
        <v/>
      </c>
      <c r="E278" s="21"/>
      <c r="F278" s="21"/>
      <c r="G278" s="21"/>
      <c r="H278" s="21"/>
      <c r="I278" s="21"/>
      <c r="J278" s="21"/>
      <c r="K278" s="21"/>
      <c r="L278" s="22"/>
      <c r="M278" s="22"/>
      <c r="N278" s="22"/>
      <c r="O278" s="22"/>
      <c r="P278" s="22"/>
      <c r="Q278" s="22"/>
      <c r="R278" s="20" t="str">
        <f>IF('簡易入力モード'!E278&lt;&gt;"",'簡易入力モード'!E278,"")</f>
        <v/>
      </c>
      <c r="S278" s="23"/>
      <c r="T278" s="21"/>
      <c r="U278" s="24">
        <f t="shared" si="1"/>
        <v>0</v>
      </c>
      <c r="V278" s="24">
        <f t="shared" si="2"/>
        <v>15</v>
      </c>
      <c r="W278" s="24" t="str">
        <f t="shared" si="3"/>
        <v>Gem</v>
      </c>
      <c r="X278" s="24">
        <f t="shared" si="9"/>
        <v>0.4</v>
      </c>
      <c r="Y278" s="24">
        <f t="shared" si="5"/>
        <v>0</v>
      </c>
      <c r="Z278" s="24">
        <f t="shared" si="6"/>
        <v>0</v>
      </c>
      <c r="AA278" s="24" t="str">
        <f t="shared" si="7"/>
        <v/>
      </c>
      <c r="AB278" s="24" t="str">
        <f t="shared" si="8"/>
        <v/>
      </c>
    </row>
    <row r="279" ht="15.75" hidden="1" customHeight="1">
      <c r="A279" s="20" t="str">
        <f>IF('簡易入力モード'!A279&lt;&gt;"",'簡易入力モード'!A279,"")</f>
        <v/>
      </c>
      <c r="B279" s="20"/>
      <c r="C279" s="21" t="str">
        <f>IF('簡易入力モード'!B279&lt;&gt;"",'簡易入力モード'!B279,"")</f>
        <v/>
      </c>
      <c r="D279" s="21" t="str">
        <f>IF('簡易入力モード'!C279&lt;&gt;"",'簡易入力モード'!C279,"")</f>
        <v/>
      </c>
      <c r="E279" s="21"/>
      <c r="F279" s="21"/>
      <c r="G279" s="21"/>
      <c r="H279" s="21"/>
      <c r="I279" s="21"/>
      <c r="J279" s="21"/>
      <c r="K279" s="21"/>
      <c r="L279" s="22"/>
      <c r="M279" s="22"/>
      <c r="N279" s="22"/>
      <c r="O279" s="22"/>
      <c r="P279" s="22"/>
      <c r="Q279" s="22"/>
      <c r="R279" s="20" t="str">
        <f>IF('簡易入力モード'!E279&lt;&gt;"",'簡易入力モード'!E279,"")</f>
        <v/>
      </c>
      <c r="S279" s="23"/>
      <c r="T279" s="21"/>
      <c r="U279" s="24">
        <f t="shared" si="1"/>
        <v>0</v>
      </c>
      <c r="V279" s="24">
        <f t="shared" si="2"/>
        <v>15</v>
      </c>
      <c r="W279" s="24" t="str">
        <f t="shared" si="3"/>
        <v>Gem</v>
      </c>
      <c r="X279" s="24">
        <f t="shared" si="9"/>
        <v>0.4</v>
      </c>
      <c r="Y279" s="24">
        <f t="shared" si="5"/>
        <v>0</v>
      </c>
      <c r="Z279" s="24">
        <f t="shared" si="6"/>
        <v>0</v>
      </c>
      <c r="AA279" s="24" t="str">
        <f t="shared" si="7"/>
        <v/>
      </c>
      <c r="AB279" s="24" t="str">
        <f t="shared" si="8"/>
        <v/>
      </c>
    </row>
    <row r="280" ht="15.75" hidden="1" customHeight="1">
      <c r="A280" s="20" t="str">
        <f>IF('簡易入力モード'!A280&lt;&gt;"",'簡易入力モード'!A280,"")</f>
        <v/>
      </c>
      <c r="B280" s="20"/>
      <c r="C280" s="21" t="str">
        <f>IF('簡易入力モード'!B280&lt;&gt;"",'簡易入力モード'!B280,"")</f>
        <v/>
      </c>
      <c r="D280" s="21" t="str">
        <f>IF('簡易入力モード'!C280&lt;&gt;"",'簡易入力モード'!C280,"")</f>
        <v/>
      </c>
      <c r="E280" s="21"/>
      <c r="F280" s="21"/>
      <c r="G280" s="21"/>
      <c r="H280" s="21"/>
      <c r="I280" s="21"/>
      <c r="J280" s="21"/>
      <c r="K280" s="21"/>
      <c r="L280" s="22"/>
      <c r="M280" s="22"/>
      <c r="N280" s="22"/>
      <c r="O280" s="22"/>
      <c r="P280" s="22"/>
      <c r="Q280" s="22"/>
      <c r="R280" s="20" t="str">
        <f>IF('簡易入力モード'!E280&lt;&gt;"",'簡易入力モード'!E280,"")</f>
        <v/>
      </c>
      <c r="S280" s="23"/>
      <c r="T280" s="21"/>
      <c r="U280" s="24">
        <f t="shared" si="1"/>
        <v>0</v>
      </c>
      <c r="V280" s="24">
        <f t="shared" si="2"/>
        <v>15</v>
      </c>
      <c r="W280" s="24" t="str">
        <f t="shared" si="3"/>
        <v>Gem</v>
      </c>
      <c r="X280" s="24">
        <f t="shared" si="9"/>
        <v>0.4</v>
      </c>
      <c r="Y280" s="24">
        <f t="shared" si="5"/>
        <v>0</v>
      </c>
      <c r="Z280" s="24">
        <f t="shared" si="6"/>
        <v>0</v>
      </c>
      <c r="AA280" s="24" t="str">
        <f t="shared" si="7"/>
        <v/>
      </c>
      <c r="AB280" s="24" t="str">
        <f t="shared" si="8"/>
        <v/>
      </c>
    </row>
    <row r="281" ht="15.75" hidden="1" customHeight="1">
      <c r="A281" s="20" t="str">
        <f>IF('簡易入力モード'!A281&lt;&gt;"",'簡易入力モード'!A281,"")</f>
        <v/>
      </c>
      <c r="B281" s="20"/>
      <c r="C281" s="21" t="str">
        <f>IF('簡易入力モード'!B281&lt;&gt;"",'簡易入力モード'!B281,"")</f>
        <v/>
      </c>
      <c r="D281" s="21" t="str">
        <f>IF('簡易入力モード'!C281&lt;&gt;"",'簡易入力モード'!C281,"")</f>
        <v/>
      </c>
      <c r="E281" s="21"/>
      <c r="F281" s="21"/>
      <c r="G281" s="21"/>
      <c r="H281" s="21"/>
      <c r="I281" s="21"/>
      <c r="J281" s="21"/>
      <c r="K281" s="21"/>
      <c r="L281" s="22"/>
      <c r="M281" s="22"/>
      <c r="N281" s="22"/>
      <c r="O281" s="22"/>
      <c r="P281" s="22"/>
      <c r="Q281" s="22"/>
      <c r="R281" s="20" t="str">
        <f>IF('簡易入力モード'!E281&lt;&gt;"",'簡易入力モード'!E281,"")</f>
        <v/>
      </c>
      <c r="S281" s="23"/>
      <c r="T281" s="21"/>
      <c r="U281" s="24">
        <f t="shared" si="1"/>
        <v>0</v>
      </c>
      <c r="V281" s="24">
        <f t="shared" si="2"/>
        <v>15</v>
      </c>
      <c r="W281" s="24" t="str">
        <f t="shared" si="3"/>
        <v>Gem</v>
      </c>
      <c r="X281" s="24">
        <f t="shared" si="9"/>
        <v>0.4</v>
      </c>
      <c r="Y281" s="24">
        <f t="shared" si="5"/>
        <v>0</v>
      </c>
      <c r="Z281" s="24">
        <f t="shared" si="6"/>
        <v>0</v>
      </c>
      <c r="AA281" s="24" t="str">
        <f t="shared" si="7"/>
        <v/>
      </c>
      <c r="AB281" s="24" t="str">
        <f t="shared" si="8"/>
        <v/>
      </c>
    </row>
    <row r="282" ht="15.75" hidden="1" customHeight="1">
      <c r="A282" s="20" t="str">
        <f>IF('簡易入力モード'!A282&lt;&gt;"",'簡易入力モード'!A282,"")</f>
        <v/>
      </c>
      <c r="B282" s="20"/>
      <c r="C282" s="21" t="str">
        <f>IF('簡易入力モード'!B282&lt;&gt;"",'簡易入力モード'!B282,"")</f>
        <v/>
      </c>
      <c r="D282" s="21" t="str">
        <f>IF('簡易入力モード'!C282&lt;&gt;"",'簡易入力モード'!C282,"")</f>
        <v/>
      </c>
      <c r="E282" s="21"/>
      <c r="F282" s="21"/>
      <c r="G282" s="21"/>
      <c r="H282" s="21"/>
      <c r="I282" s="21"/>
      <c r="J282" s="21"/>
      <c r="K282" s="21"/>
      <c r="L282" s="22"/>
      <c r="M282" s="22"/>
      <c r="N282" s="22"/>
      <c r="O282" s="22"/>
      <c r="P282" s="22"/>
      <c r="Q282" s="22"/>
      <c r="R282" s="20" t="str">
        <f>IF('簡易入力モード'!E282&lt;&gt;"",'簡易入力モード'!E282,"")</f>
        <v/>
      </c>
      <c r="S282" s="23"/>
      <c r="T282" s="21"/>
      <c r="U282" s="24">
        <f t="shared" si="1"/>
        <v>0</v>
      </c>
      <c r="V282" s="24">
        <f t="shared" si="2"/>
        <v>15</v>
      </c>
      <c r="W282" s="24" t="str">
        <f t="shared" si="3"/>
        <v>Gem</v>
      </c>
      <c r="X282" s="24">
        <f t="shared" si="9"/>
        <v>0.4</v>
      </c>
      <c r="Y282" s="24">
        <f t="shared" si="5"/>
        <v>0</v>
      </c>
      <c r="Z282" s="24">
        <f t="shared" si="6"/>
        <v>0</v>
      </c>
      <c r="AA282" s="24" t="str">
        <f t="shared" si="7"/>
        <v/>
      </c>
      <c r="AB282" s="24" t="str">
        <f t="shared" si="8"/>
        <v/>
      </c>
    </row>
    <row r="283" ht="15.75" hidden="1" customHeight="1">
      <c r="A283" s="20" t="str">
        <f>IF('簡易入力モード'!A283&lt;&gt;"",'簡易入力モード'!A283,"")</f>
        <v/>
      </c>
      <c r="B283" s="20"/>
      <c r="C283" s="21" t="str">
        <f>IF('簡易入力モード'!B283&lt;&gt;"",'簡易入力モード'!B283,"")</f>
        <v/>
      </c>
      <c r="D283" s="21" t="str">
        <f>IF('簡易入力モード'!C283&lt;&gt;"",'簡易入力モード'!C283,"")</f>
        <v/>
      </c>
      <c r="E283" s="21"/>
      <c r="F283" s="21"/>
      <c r="G283" s="21"/>
      <c r="H283" s="21"/>
      <c r="I283" s="21"/>
      <c r="J283" s="21"/>
      <c r="K283" s="21"/>
      <c r="L283" s="22"/>
      <c r="M283" s="22"/>
      <c r="N283" s="22"/>
      <c r="O283" s="22"/>
      <c r="P283" s="22"/>
      <c r="Q283" s="22"/>
      <c r="R283" s="20" t="str">
        <f>IF('簡易入力モード'!E283&lt;&gt;"",'簡易入力モード'!E283,"")</f>
        <v/>
      </c>
      <c r="S283" s="23"/>
      <c r="T283" s="21"/>
      <c r="U283" s="24">
        <f t="shared" si="1"/>
        <v>0</v>
      </c>
      <c r="V283" s="24">
        <f t="shared" si="2"/>
        <v>15</v>
      </c>
      <c r="W283" s="24" t="str">
        <f t="shared" si="3"/>
        <v>Gem</v>
      </c>
      <c r="X283" s="24">
        <f t="shared" si="9"/>
        <v>0.4</v>
      </c>
      <c r="Y283" s="24">
        <f t="shared" si="5"/>
        <v>0</v>
      </c>
      <c r="Z283" s="24">
        <f t="shared" si="6"/>
        <v>0</v>
      </c>
      <c r="AA283" s="24" t="str">
        <f t="shared" si="7"/>
        <v/>
      </c>
      <c r="AB283" s="24" t="str">
        <f t="shared" si="8"/>
        <v/>
      </c>
    </row>
    <row r="284" ht="15.75" hidden="1" customHeight="1">
      <c r="A284" s="20" t="str">
        <f>IF('簡易入力モード'!A284&lt;&gt;"",'簡易入力モード'!A284,"")</f>
        <v/>
      </c>
      <c r="B284" s="20"/>
      <c r="C284" s="21" t="str">
        <f>IF('簡易入力モード'!B284&lt;&gt;"",'簡易入力モード'!B284,"")</f>
        <v/>
      </c>
      <c r="D284" s="21" t="str">
        <f>IF('簡易入力モード'!C284&lt;&gt;"",'簡易入力モード'!C284,"")</f>
        <v/>
      </c>
      <c r="E284" s="21"/>
      <c r="F284" s="21"/>
      <c r="G284" s="21"/>
      <c r="H284" s="21"/>
      <c r="I284" s="21"/>
      <c r="J284" s="21"/>
      <c r="K284" s="21"/>
      <c r="L284" s="22"/>
      <c r="M284" s="22"/>
      <c r="N284" s="22"/>
      <c r="O284" s="22"/>
      <c r="P284" s="22"/>
      <c r="Q284" s="22"/>
      <c r="R284" s="20" t="str">
        <f>IF('簡易入力モード'!E284&lt;&gt;"",'簡易入力モード'!E284,"")</f>
        <v/>
      </c>
      <c r="S284" s="23"/>
      <c r="T284" s="21"/>
      <c r="U284" s="24">
        <f t="shared" si="1"/>
        <v>0</v>
      </c>
      <c r="V284" s="24">
        <f t="shared" si="2"/>
        <v>15</v>
      </c>
      <c r="W284" s="24" t="str">
        <f t="shared" si="3"/>
        <v>Gem</v>
      </c>
      <c r="X284" s="24">
        <f t="shared" si="9"/>
        <v>0.4</v>
      </c>
      <c r="Y284" s="24">
        <f t="shared" si="5"/>
        <v>0</v>
      </c>
      <c r="Z284" s="24">
        <f t="shared" si="6"/>
        <v>0</v>
      </c>
      <c r="AA284" s="24" t="str">
        <f t="shared" si="7"/>
        <v/>
      </c>
      <c r="AB284" s="24" t="str">
        <f t="shared" si="8"/>
        <v/>
      </c>
    </row>
    <row r="285" ht="15.75" hidden="1" customHeight="1">
      <c r="A285" s="20" t="str">
        <f>IF('簡易入力モード'!A285&lt;&gt;"",'簡易入力モード'!A285,"")</f>
        <v/>
      </c>
      <c r="B285" s="20"/>
      <c r="C285" s="21" t="str">
        <f>IF('簡易入力モード'!B285&lt;&gt;"",'簡易入力モード'!B285,"")</f>
        <v/>
      </c>
      <c r="D285" s="21" t="str">
        <f>IF('簡易入力モード'!C285&lt;&gt;"",'簡易入力モード'!C285,"")</f>
        <v/>
      </c>
      <c r="E285" s="21"/>
      <c r="F285" s="21"/>
      <c r="G285" s="21"/>
      <c r="H285" s="21"/>
      <c r="I285" s="21"/>
      <c r="J285" s="21"/>
      <c r="K285" s="21"/>
      <c r="L285" s="22"/>
      <c r="M285" s="22"/>
      <c r="N285" s="22"/>
      <c r="O285" s="22"/>
      <c r="P285" s="22"/>
      <c r="Q285" s="22"/>
      <c r="R285" s="20" t="str">
        <f>IF('簡易入力モード'!E285&lt;&gt;"",'簡易入力モード'!E285,"")</f>
        <v/>
      </c>
      <c r="S285" s="23"/>
      <c r="T285" s="21"/>
      <c r="U285" s="24">
        <f t="shared" si="1"/>
        <v>0</v>
      </c>
      <c r="V285" s="24">
        <f t="shared" si="2"/>
        <v>15</v>
      </c>
      <c r="W285" s="24" t="str">
        <f t="shared" si="3"/>
        <v>Gem</v>
      </c>
      <c r="X285" s="24">
        <f t="shared" si="9"/>
        <v>0.4</v>
      </c>
      <c r="Y285" s="24">
        <f t="shared" si="5"/>
        <v>0</v>
      </c>
      <c r="Z285" s="24">
        <f t="shared" si="6"/>
        <v>0</v>
      </c>
      <c r="AA285" s="24" t="str">
        <f t="shared" si="7"/>
        <v/>
      </c>
      <c r="AB285" s="24" t="str">
        <f t="shared" si="8"/>
        <v/>
      </c>
    </row>
    <row r="286" ht="15.75" hidden="1" customHeight="1">
      <c r="A286" s="20" t="str">
        <f>IF('簡易入力モード'!A286&lt;&gt;"",'簡易入力モード'!A286,"")</f>
        <v/>
      </c>
      <c r="B286" s="20"/>
      <c r="C286" s="21" t="str">
        <f>IF('簡易入力モード'!B286&lt;&gt;"",'簡易入力モード'!B286,"")</f>
        <v/>
      </c>
      <c r="D286" s="21" t="str">
        <f>IF('簡易入力モード'!C286&lt;&gt;"",'簡易入力モード'!C286,"")</f>
        <v/>
      </c>
      <c r="E286" s="21"/>
      <c r="F286" s="21"/>
      <c r="G286" s="21"/>
      <c r="H286" s="21"/>
      <c r="I286" s="21"/>
      <c r="J286" s="21"/>
      <c r="K286" s="21"/>
      <c r="L286" s="22"/>
      <c r="M286" s="22"/>
      <c r="N286" s="22"/>
      <c r="O286" s="22"/>
      <c r="P286" s="22"/>
      <c r="Q286" s="22"/>
      <c r="R286" s="20" t="str">
        <f>IF('簡易入力モード'!E286&lt;&gt;"",'簡易入力モード'!E286,"")</f>
        <v/>
      </c>
      <c r="S286" s="23"/>
      <c r="T286" s="21"/>
      <c r="U286" s="24">
        <f t="shared" si="1"/>
        <v>0</v>
      </c>
      <c r="V286" s="24">
        <f t="shared" si="2"/>
        <v>15</v>
      </c>
      <c r="W286" s="24" t="str">
        <f t="shared" si="3"/>
        <v>Gem</v>
      </c>
      <c r="X286" s="24">
        <f t="shared" si="9"/>
        <v>0.4</v>
      </c>
      <c r="Y286" s="24">
        <f t="shared" si="5"/>
        <v>0</v>
      </c>
      <c r="Z286" s="24">
        <f t="shared" si="6"/>
        <v>0</v>
      </c>
      <c r="AA286" s="24" t="str">
        <f t="shared" si="7"/>
        <v/>
      </c>
      <c r="AB286" s="24" t="str">
        <f t="shared" si="8"/>
        <v/>
      </c>
    </row>
    <row r="287" ht="15.75" hidden="1" customHeight="1">
      <c r="A287" s="20" t="str">
        <f>IF('簡易入力モード'!A287&lt;&gt;"",'簡易入力モード'!A287,"")</f>
        <v/>
      </c>
      <c r="B287" s="20"/>
      <c r="C287" s="21" t="str">
        <f>IF('簡易入力モード'!B287&lt;&gt;"",'簡易入力モード'!B287,"")</f>
        <v/>
      </c>
      <c r="D287" s="21" t="str">
        <f>IF('簡易入力モード'!C287&lt;&gt;"",'簡易入力モード'!C287,"")</f>
        <v/>
      </c>
      <c r="E287" s="21"/>
      <c r="F287" s="21"/>
      <c r="G287" s="21"/>
      <c r="H287" s="21"/>
      <c r="I287" s="21"/>
      <c r="J287" s="21"/>
      <c r="K287" s="21"/>
      <c r="L287" s="22"/>
      <c r="M287" s="22"/>
      <c r="N287" s="22"/>
      <c r="O287" s="22"/>
      <c r="P287" s="22"/>
      <c r="Q287" s="22"/>
      <c r="R287" s="20" t="str">
        <f>IF('簡易入力モード'!E287&lt;&gt;"",'簡易入力モード'!E287,"")</f>
        <v/>
      </c>
      <c r="S287" s="23"/>
      <c r="T287" s="21"/>
      <c r="U287" s="24">
        <f t="shared" si="1"/>
        <v>0</v>
      </c>
      <c r="V287" s="24">
        <f t="shared" si="2"/>
        <v>15</v>
      </c>
      <c r="W287" s="24" t="str">
        <f t="shared" si="3"/>
        <v>Gem</v>
      </c>
      <c r="X287" s="24">
        <f t="shared" si="9"/>
        <v>0.4</v>
      </c>
      <c r="Y287" s="24">
        <f t="shared" si="5"/>
        <v>0</v>
      </c>
      <c r="Z287" s="24">
        <f t="shared" si="6"/>
        <v>0</v>
      </c>
      <c r="AA287" s="24" t="str">
        <f t="shared" si="7"/>
        <v/>
      </c>
      <c r="AB287" s="24" t="str">
        <f t="shared" si="8"/>
        <v/>
      </c>
    </row>
    <row r="288" ht="15.75" hidden="1" customHeight="1">
      <c r="A288" s="20" t="str">
        <f>IF('簡易入力モード'!A288&lt;&gt;"",'簡易入力モード'!A288,"")</f>
        <v/>
      </c>
      <c r="B288" s="20"/>
      <c r="C288" s="21" t="str">
        <f>IF('簡易入力モード'!B288&lt;&gt;"",'簡易入力モード'!B288,"")</f>
        <v/>
      </c>
      <c r="D288" s="21" t="str">
        <f>IF('簡易入力モード'!C288&lt;&gt;"",'簡易入力モード'!C288,"")</f>
        <v/>
      </c>
      <c r="E288" s="21"/>
      <c r="F288" s="21"/>
      <c r="G288" s="21"/>
      <c r="H288" s="21"/>
      <c r="I288" s="21"/>
      <c r="J288" s="21"/>
      <c r="K288" s="21"/>
      <c r="L288" s="22"/>
      <c r="M288" s="22"/>
      <c r="N288" s="22"/>
      <c r="O288" s="22"/>
      <c r="P288" s="22"/>
      <c r="Q288" s="22"/>
      <c r="R288" s="20" t="str">
        <f>IF('簡易入力モード'!E288&lt;&gt;"",'簡易入力モード'!E288,"")</f>
        <v/>
      </c>
      <c r="S288" s="23"/>
      <c r="T288" s="21"/>
      <c r="U288" s="24">
        <f t="shared" si="1"/>
        <v>0</v>
      </c>
      <c r="V288" s="24">
        <f t="shared" si="2"/>
        <v>15</v>
      </c>
      <c r="W288" s="24" t="str">
        <f t="shared" si="3"/>
        <v>Gem</v>
      </c>
      <c r="X288" s="24">
        <f t="shared" si="9"/>
        <v>0.4</v>
      </c>
      <c r="Y288" s="24">
        <f t="shared" si="5"/>
        <v>0</v>
      </c>
      <c r="Z288" s="24">
        <f t="shared" si="6"/>
        <v>0</v>
      </c>
      <c r="AA288" s="24" t="str">
        <f t="shared" si="7"/>
        <v/>
      </c>
      <c r="AB288" s="24" t="str">
        <f t="shared" si="8"/>
        <v/>
      </c>
    </row>
    <row r="289" ht="15.75" hidden="1" customHeight="1">
      <c r="A289" s="20" t="str">
        <f>IF('簡易入力モード'!A289&lt;&gt;"",'簡易入力モード'!A289,"")</f>
        <v/>
      </c>
      <c r="B289" s="20"/>
      <c r="C289" s="21" t="str">
        <f>IF('簡易入力モード'!B289&lt;&gt;"",'簡易入力モード'!B289,"")</f>
        <v/>
      </c>
      <c r="D289" s="21" t="str">
        <f>IF('簡易入力モード'!C289&lt;&gt;"",'簡易入力モード'!C289,"")</f>
        <v/>
      </c>
      <c r="E289" s="21"/>
      <c r="F289" s="21"/>
      <c r="G289" s="21"/>
      <c r="H289" s="21"/>
      <c r="I289" s="21"/>
      <c r="J289" s="21"/>
      <c r="K289" s="21"/>
      <c r="L289" s="22"/>
      <c r="M289" s="22"/>
      <c r="N289" s="22"/>
      <c r="O289" s="22"/>
      <c r="P289" s="22"/>
      <c r="Q289" s="22"/>
      <c r="R289" s="20" t="str">
        <f>IF('簡易入力モード'!E289&lt;&gt;"",'簡易入力モード'!E289,"")</f>
        <v/>
      </c>
      <c r="S289" s="23"/>
      <c r="T289" s="21"/>
      <c r="U289" s="24">
        <f t="shared" si="1"/>
        <v>0</v>
      </c>
      <c r="V289" s="24">
        <f t="shared" si="2"/>
        <v>15</v>
      </c>
      <c r="W289" s="24" t="str">
        <f t="shared" si="3"/>
        <v>Gem</v>
      </c>
      <c r="X289" s="24">
        <f t="shared" si="9"/>
        <v>0.4</v>
      </c>
      <c r="Y289" s="24">
        <f t="shared" si="5"/>
        <v>0</v>
      </c>
      <c r="Z289" s="24">
        <f t="shared" si="6"/>
        <v>0</v>
      </c>
      <c r="AA289" s="24" t="str">
        <f t="shared" si="7"/>
        <v/>
      </c>
      <c r="AB289" s="24" t="str">
        <f t="shared" si="8"/>
        <v/>
      </c>
    </row>
    <row r="290" ht="15.75" hidden="1" customHeight="1">
      <c r="A290" s="20" t="str">
        <f>IF('簡易入力モード'!A290&lt;&gt;"",'簡易入力モード'!A290,"")</f>
        <v/>
      </c>
      <c r="B290" s="20"/>
      <c r="C290" s="21" t="str">
        <f>IF('簡易入力モード'!B290&lt;&gt;"",'簡易入力モード'!B290,"")</f>
        <v/>
      </c>
      <c r="D290" s="21" t="str">
        <f>IF('簡易入力モード'!C290&lt;&gt;"",'簡易入力モード'!C290,"")</f>
        <v/>
      </c>
      <c r="E290" s="21"/>
      <c r="F290" s="21"/>
      <c r="G290" s="21"/>
      <c r="H290" s="21"/>
      <c r="I290" s="21"/>
      <c r="J290" s="21"/>
      <c r="K290" s="21"/>
      <c r="L290" s="22"/>
      <c r="M290" s="22"/>
      <c r="N290" s="22"/>
      <c r="O290" s="22"/>
      <c r="P290" s="22"/>
      <c r="Q290" s="22"/>
      <c r="R290" s="20" t="str">
        <f>IF('簡易入力モード'!E290&lt;&gt;"",'簡易入力モード'!E290,"")</f>
        <v/>
      </c>
      <c r="S290" s="23"/>
      <c r="T290" s="21"/>
      <c r="U290" s="24">
        <f t="shared" si="1"/>
        <v>0</v>
      </c>
      <c r="V290" s="24">
        <f t="shared" si="2"/>
        <v>15</v>
      </c>
      <c r="W290" s="24" t="str">
        <f t="shared" si="3"/>
        <v>Gem</v>
      </c>
      <c r="X290" s="24">
        <f t="shared" si="9"/>
        <v>0.4</v>
      </c>
      <c r="Y290" s="24">
        <f t="shared" si="5"/>
        <v>0</v>
      </c>
      <c r="Z290" s="24">
        <f t="shared" si="6"/>
        <v>0</v>
      </c>
      <c r="AA290" s="24" t="str">
        <f t="shared" si="7"/>
        <v/>
      </c>
      <c r="AB290" s="24" t="str">
        <f t="shared" si="8"/>
        <v/>
      </c>
    </row>
    <row r="291" ht="15.75" hidden="1" customHeight="1">
      <c r="A291" s="20" t="str">
        <f>IF('簡易入力モード'!A291&lt;&gt;"",'簡易入力モード'!A291,"")</f>
        <v/>
      </c>
      <c r="B291" s="20"/>
      <c r="C291" s="21" t="str">
        <f>IF('簡易入力モード'!B291&lt;&gt;"",'簡易入力モード'!B291,"")</f>
        <v/>
      </c>
      <c r="D291" s="21" t="str">
        <f>IF('簡易入力モード'!C291&lt;&gt;"",'簡易入力モード'!C291,"")</f>
        <v/>
      </c>
      <c r="E291" s="21"/>
      <c r="F291" s="21"/>
      <c r="G291" s="21"/>
      <c r="H291" s="21"/>
      <c r="I291" s="21"/>
      <c r="J291" s="21"/>
      <c r="K291" s="21"/>
      <c r="L291" s="22"/>
      <c r="M291" s="22"/>
      <c r="N291" s="22"/>
      <c r="O291" s="22"/>
      <c r="P291" s="22"/>
      <c r="Q291" s="22"/>
      <c r="R291" s="20" t="str">
        <f>IF('簡易入力モード'!E291&lt;&gt;"",'簡易入力モード'!E291,"")</f>
        <v/>
      </c>
      <c r="S291" s="23"/>
      <c r="T291" s="21"/>
      <c r="U291" s="24">
        <f t="shared" si="1"/>
        <v>0</v>
      </c>
      <c r="V291" s="24">
        <f t="shared" si="2"/>
        <v>15</v>
      </c>
      <c r="W291" s="24" t="str">
        <f t="shared" si="3"/>
        <v>Gem</v>
      </c>
      <c r="X291" s="24">
        <f t="shared" si="9"/>
        <v>0.4</v>
      </c>
      <c r="Y291" s="24">
        <f t="shared" si="5"/>
        <v>0</v>
      </c>
      <c r="Z291" s="24">
        <f t="shared" si="6"/>
        <v>0</v>
      </c>
      <c r="AA291" s="24" t="str">
        <f t="shared" si="7"/>
        <v/>
      </c>
      <c r="AB291" s="24" t="str">
        <f t="shared" si="8"/>
        <v/>
      </c>
    </row>
    <row r="292" ht="15.75" hidden="1" customHeight="1">
      <c r="A292" s="20" t="str">
        <f>IF('簡易入力モード'!A292&lt;&gt;"",'簡易入力モード'!A292,"")</f>
        <v/>
      </c>
      <c r="B292" s="20"/>
      <c r="C292" s="21" t="str">
        <f>IF('簡易入力モード'!B292&lt;&gt;"",'簡易入力モード'!B292,"")</f>
        <v/>
      </c>
      <c r="D292" s="21" t="str">
        <f>IF('簡易入力モード'!C292&lt;&gt;"",'簡易入力モード'!C292,"")</f>
        <v/>
      </c>
      <c r="E292" s="21"/>
      <c r="F292" s="21"/>
      <c r="G292" s="21"/>
      <c r="H292" s="21"/>
      <c r="I292" s="21"/>
      <c r="J292" s="21"/>
      <c r="K292" s="21"/>
      <c r="L292" s="22"/>
      <c r="M292" s="22"/>
      <c r="N292" s="22"/>
      <c r="O292" s="22"/>
      <c r="P292" s="22"/>
      <c r="Q292" s="22"/>
      <c r="R292" s="20" t="str">
        <f>IF('簡易入力モード'!E292&lt;&gt;"",'簡易入力モード'!E292,"")</f>
        <v/>
      </c>
      <c r="S292" s="23"/>
      <c r="T292" s="21"/>
      <c r="U292" s="24">
        <f t="shared" si="1"/>
        <v>0</v>
      </c>
      <c r="V292" s="24">
        <f t="shared" si="2"/>
        <v>15</v>
      </c>
      <c r="W292" s="24" t="str">
        <f t="shared" si="3"/>
        <v>Gem</v>
      </c>
      <c r="X292" s="24">
        <f t="shared" si="9"/>
        <v>0.4</v>
      </c>
      <c r="Y292" s="24">
        <f t="shared" si="5"/>
        <v>0</v>
      </c>
      <c r="Z292" s="24">
        <f t="shared" si="6"/>
        <v>0</v>
      </c>
      <c r="AA292" s="24" t="str">
        <f t="shared" si="7"/>
        <v/>
      </c>
      <c r="AB292" s="24" t="str">
        <f t="shared" si="8"/>
        <v/>
      </c>
    </row>
    <row r="293" ht="15.75" hidden="1" customHeight="1">
      <c r="A293" s="20" t="str">
        <f>IF('簡易入力モード'!A293&lt;&gt;"",'簡易入力モード'!A293,"")</f>
        <v/>
      </c>
      <c r="B293" s="20"/>
      <c r="C293" s="21" t="str">
        <f>IF('簡易入力モード'!B293&lt;&gt;"",'簡易入力モード'!B293,"")</f>
        <v/>
      </c>
      <c r="D293" s="21" t="str">
        <f>IF('簡易入力モード'!C293&lt;&gt;"",'簡易入力モード'!C293,"")</f>
        <v/>
      </c>
      <c r="E293" s="21"/>
      <c r="F293" s="21"/>
      <c r="G293" s="21"/>
      <c r="H293" s="21"/>
      <c r="I293" s="21"/>
      <c r="J293" s="21"/>
      <c r="K293" s="21"/>
      <c r="L293" s="22"/>
      <c r="M293" s="22"/>
      <c r="N293" s="22"/>
      <c r="O293" s="22"/>
      <c r="P293" s="22"/>
      <c r="Q293" s="22"/>
      <c r="R293" s="20" t="str">
        <f>IF('簡易入力モード'!E293&lt;&gt;"",'簡易入力モード'!E293,"")</f>
        <v/>
      </c>
      <c r="S293" s="23"/>
      <c r="T293" s="21"/>
      <c r="U293" s="24">
        <f t="shared" si="1"/>
        <v>0</v>
      </c>
      <c r="V293" s="24">
        <f t="shared" si="2"/>
        <v>15</v>
      </c>
      <c r="W293" s="24" t="str">
        <f t="shared" si="3"/>
        <v>Gem</v>
      </c>
      <c r="X293" s="24">
        <f t="shared" si="9"/>
        <v>0.4</v>
      </c>
      <c r="Y293" s="24">
        <f t="shared" si="5"/>
        <v>0</v>
      </c>
      <c r="Z293" s="24">
        <f t="shared" si="6"/>
        <v>0</v>
      </c>
      <c r="AA293" s="24" t="str">
        <f t="shared" si="7"/>
        <v/>
      </c>
      <c r="AB293" s="24" t="str">
        <f t="shared" si="8"/>
        <v/>
      </c>
    </row>
    <row r="294" ht="15.75" hidden="1" customHeight="1">
      <c r="A294" s="20" t="str">
        <f>IF('簡易入力モード'!A294&lt;&gt;"",'簡易入力モード'!A294,"")</f>
        <v/>
      </c>
      <c r="B294" s="20"/>
      <c r="C294" s="21" t="str">
        <f>IF('簡易入力モード'!B294&lt;&gt;"",'簡易入力モード'!B294,"")</f>
        <v/>
      </c>
      <c r="D294" s="21" t="str">
        <f>IF('簡易入力モード'!C294&lt;&gt;"",'簡易入力モード'!C294,"")</f>
        <v/>
      </c>
      <c r="E294" s="21"/>
      <c r="F294" s="21"/>
      <c r="G294" s="21"/>
      <c r="H294" s="21"/>
      <c r="I294" s="21"/>
      <c r="J294" s="21"/>
      <c r="K294" s="21"/>
      <c r="L294" s="22"/>
      <c r="M294" s="22"/>
      <c r="N294" s="22"/>
      <c r="O294" s="22"/>
      <c r="P294" s="22"/>
      <c r="Q294" s="22"/>
      <c r="R294" s="20" t="str">
        <f>IF('簡易入力モード'!E294&lt;&gt;"",'簡易入力モード'!E294,"")</f>
        <v/>
      </c>
      <c r="S294" s="23"/>
      <c r="T294" s="21"/>
      <c r="U294" s="24">
        <f t="shared" si="1"/>
        <v>0</v>
      </c>
      <c r="V294" s="24">
        <f t="shared" si="2"/>
        <v>15</v>
      </c>
      <c r="W294" s="24" t="str">
        <f t="shared" si="3"/>
        <v>Gem</v>
      </c>
      <c r="X294" s="24">
        <f t="shared" si="9"/>
        <v>0.4</v>
      </c>
      <c r="Y294" s="24">
        <f t="shared" si="5"/>
        <v>0</v>
      </c>
      <c r="Z294" s="24">
        <f t="shared" si="6"/>
        <v>0</v>
      </c>
      <c r="AA294" s="24" t="str">
        <f t="shared" si="7"/>
        <v/>
      </c>
      <c r="AB294" s="24" t="str">
        <f t="shared" si="8"/>
        <v/>
      </c>
    </row>
    <row r="295" ht="15.75" hidden="1" customHeight="1">
      <c r="A295" s="20" t="str">
        <f>IF('簡易入力モード'!A295&lt;&gt;"",'簡易入力モード'!A295,"")</f>
        <v/>
      </c>
      <c r="B295" s="20"/>
      <c r="C295" s="21" t="str">
        <f>IF('簡易入力モード'!B295&lt;&gt;"",'簡易入力モード'!B295,"")</f>
        <v/>
      </c>
      <c r="D295" s="21" t="str">
        <f>IF('簡易入力モード'!C295&lt;&gt;"",'簡易入力モード'!C295,"")</f>
        <v/>
      </c>
      <c r="E295" s="21"/>
      <c r="F295" s="21"/>
      <c r="G295" s="21"/>
      <c r="H295" s="21"/>
      <c r="I295" s="21"/>
      <c r="J295" s="21"/>
      <c r="K295" s="21"/>
      <c r="L295" s="22"/>
      <c r="M295" s="22"/>
      <c r="N295" s="22"/>
      <c r="O295" s="22"/>
      <c r="P295" s="22"/>
      <c r="Q295" s="22"/>
      <c r="R295" s="20" t="str">
        <f>IF('簡易入力モード'!E295&lt;&gt;"",'簡易入力モード'!E295,"")</f>
        <v/>
      </c>
      <c r="S295" s="23"/>
      <c r="T295" s="21"/>
      <c r="U295" s="24">
        <f t="shared" si="1"/>
        <v>0</v>
      </c>
      <c r="V295" s="24">
        <f t="shared" si="2"/>
        <v>15</v>
      </c>
      <c r="W295" s="24" t="str">
        <f t="shared" si="3"/>
        <v>Gem</v>
      </c>
      <c r="X295" s="24">
        <f t="shared" si="9"/>
        <v>0.4</v>
      </c>
      <c r="Y295" s="24">
        <f t="shared" si="5"/>
        <v>0</v>
      </c>
      <c r="Z295" s="24">
        <f t="shared" si="6"/>
        <v>0</v>
      </c>
      <c r="AA295" s="24" t="str">
        <f t="shared" si="7"/>
        <v/>
      </c>
      <c r="AB295" s="24" t="str">
        <f t="shared" si="8"/>
        <v/>
      </c>
    </row>
    <row r="296" ht="15.75" hidden="1" customHeight="1">
      <c r="A296" s="20" t="str">
        <f>IF('簡易入力モード'!A296&lt;&gt;"",'簡易入力モード'!A296,"")</f>
        <v/>
      </c>
      <c r="B296" s="20"/>
      <c r="C296" s="21" t="str">
        <f>IF('簡易入力モード'!B296&lt;&gt;"",'簡易入力モード'!B296,"")</f>
        <v/>
      </c>
      <c r="D296" s="21" t="str">
        <f>IF('簡易入力モード'!C296&lt;&gt;"",'簡易入力モード'!C296,"")</f>
        <v/>
      </c>
      <c r="E296" s="21"/>
      <c r="F296" s="21"/>
      <c r="G296" s="21"/>
      <c r="H296" s="21"/>
      <c r="I296" s="21"/>
      <c r="J296" s="21"/>
      <c r="K296" s="21"/>
      <c r="L296" s="22"/>
      <c r="M296" s="22"/>
      <c r="N296" s="22"/>
      <c r="O296" s="22"/>
      <c r="P296" s="22"/>
      <c r="Q296" s="22"/>
      <c r="R296" s="20" t="str">
        <f>IF('簡易入力モード'!E296&lt;&gt;"",'簡易入力モード'!E296,"")</f>
        <v/>
      </c>
      <c r="S296" s="23"/>
      <c r="T296" s="21"/>
      <c r="U296" s="24">
        <f t="shared" si="1"/>
        <v>0</v>
      </c>
      <c r="V296" s="24">
        <f t="shared" si="2"/>
        <v>15</v>
      </c>
      <c r="W296" s="24" t="str">
        <f t="shared" si="3"/>
        <v>Gem</v>
      </c>
      <c r="X296" s="24">
        <f t="shared" si="9"/>
        <v>0.4</v>
      </c>
      <c r="Y296" s="24">
        <f t="shared" si="5"/>
        <v>0</v>
      </c>
      <c r="Z296" s="24">
        <f t="shared" si="6"/>
        <v>0</v>
      </c>
      <c r="AA296" s="24" t="str">
        <f t="shared" si="7"/>
        <v/>
      </c>
      <c r="AB296" s="24" t="str">
        <f t="shared" si="8"/>
        <v/>
      </c>
    </row>
    <row r="297" ht="15.75" hidden="1" customHeight="1">
      <c r="A297" s="20" t="str">
        <f>IF('簡易入力モード'!A297&lt;&gt;"",'簡易入力モード'!A297,"")</f>
        <v/>
      </c>
      <c r="B297" s="20"/>
      <c r="C297" s="21" t="str">
        <f>IF('簡易入力モード'!B297&lt;&gt;"",'簡易入力モード'!B297,"")</f>
        <v/>
      </c>
      <c r="D297" s="21" t="str">
        <f>IF('簡易入力モード'!C297&lt;&gt;"",'簡易入力モード'!C297,"")</f>
        <v/>
      </c>
      <c r="E297" s="21"/>
      <c r="F297" s="21"/>
      <c r="G297" s="21"/>
      <c r="H297" s="21"/>
      <c r="I297" s="21"/>
      <c r="J297" s="21"/>
      <c r="K297" s="21"/>
      <c r="L297" s="22"/>
      <c r="M297" s="22"/>
      <c r="N297" s="22"/>
      <c r="O297" s="22"/>
      <c r="P297" s="22"/>
      <c r="Q297" s="22"/>
      <c r="R297" s="20" t="str">
        <f>IF('簡易入力モード'!E297&lt;&gt;"",'簡易入力モード'!E297,"")</f>
        <v/>
      </c>
      <c r="S297" s="23"/>
      <c r="T297" s="21"/>
      <c r="U297" s="24">
        <f t="shared" si="1"/>
        <v>0</v>
      </c>
      <c r="V297" s="24">
        <f t="shared" si="2"/>
        <v>15</v>
      </c>
      <c r="W297" s="24" t="str">
        <f t="shared" si="3"/>
        <v>Gem</v>
      </c>
      <c r="X297" s="24">
        <f t="shared" si="9"/>
        <v>0.4</v>
      </c>
      <c r="Y297" s="24">
        <f t="shared" si="5"/>
        <v>0</v>
      </c>
      <c r="Z297" s="24">
        <f t="shared" si="6"/>
        <v>0</v>
      </c>
      <c r="AA297" s="24" t="str">
        <f t="shared" si="7"/>
        <v/>
      </c>
      <c r="AB297" s="24" t="str">
        <f t="shared" si="8"/>
        <v/>
      </c>
    </row>
    <row r="298" ht="15.75" hidden="1" customHeight="1">
      <c r="A298" s="20" t="str">
        <f>IF('簡易入力モード'!A298&lt;&gt;"",'簡易入力モード'!A298,"")</f>
        <v/>
      </c>
      <c r="B298" s="20"/>
      <c r="C298" s="21" t="str">
        <f>IF('簡易入力モード'!B298&lt;&gt;"",'簡易入力モード'!B298,"")</f>
        <v/>
      </c>
      <c r="D298" s="21" t="str">
        <f>IF('簡易入力モード'!C298&lt;&gt;"",'簡易入力モード'!C298,"")</f>
        <v/>
      </c>
      <c r="E298" s="21"/>
      <c r="F298" s="21"/>
      <c r="G298" s="21"/>
      <c r="H298" s="21"/>
      <c r="I298" s="21"/>
      <c r="J298" s="21"/>
      <c r="K298" s="21"/>
      <c r="L298" s="22"/>
      <c r="M298" s="22"/>
      <c r="N298" s="22"/>
      <c r="O298" s="22"/>
      <c r="P298" s="22"/>
      <c r="Q298" s="22"/>
      <c r="R298" s="20" t="str">
        <f>IF('簡易入力モード'!E298&lt;&gt;"",'簡易入力モード'!E298,"")</f>
        <v/>
      </c>
      <c r="S298" s="23"/>
      <c r="T298" s="21"/>
      <c r="U298" s="24">
        <f t="shared" si="1"/>
        <v>0</v>
      </c>
      <c r="V298" s="24">
        <f t="shared" si="2"/>
        <v>15</v>
      </c>
      <c r="W298" s="24" t="str">
        <f t="shared" si="3"/>
        <v>Gem</v>
      </c>
      <c r="X298" s="24">
        <f t="shared" si="9"/>
        <v>0.4</v>
      </c>
      <c r="Y298" s="24">
        <f t="shared" si="5"/>
        <v>0</v>
      </c>
      <c r="Z298" s="24">
        <f t="shared" si="6"/>
        <v>0</v>
      </c>
      <c r="AA298" s="24" t="str">
        <f t="shared" si="7"/>
        <v/>
      </c>
      <c r="AB298" s="24" t="str">
        <f t="shared" si="8"/>
        <v/>
      </c>
    </row>
    <row r="299" ht="15.75" hidden="1" customHeight="1">
      <c r="A299" s="20" t="str">
        <f>IF('簡易入力モード'!A299&lt;&gt;"",'簡易入力モード'!A299,"")</f>
        <v/>
      </c>
      <c r="B299" s="20"/>
      <c r="C299" s="21" t="str">
        <f>IF('簡易入力モード'!B299&lt;&gt;"",'簡易入力モード'!B299,"")</f>
        <v/>
      </c>
      <c r="D299" s="21" t="str">
        <f>IF('簡易入力モード'!C299&lt;&gt;"",'簡易入力モード'!C299,"")</f>
        <v/>
      </c>
      <c r="E299" s="21"/>
      <c r="F299" s="21"/>
      <c r="G299" s="21"/>
      <c r="H299" s="21"/>
      <c r="I299" s="21"/>
      <c r="J299" s="21"/>
      <c r="K299" s="21"/>
      <c r="L299" s="22"/>
      <c r="M299" s="22"/>
      <c r="N299" s="22"/>
      <c r="O299" s="22"/>
      <c r="P299" s="22"/>
      <c r="Q299" s="22"/>
      <c r="R299" s="20" t="str">
        <f>IF('簡易入力モード'!E299&lt;&gt;"",'簡易入力モード'!E299,"")</f>
        <v/>
      </c>
      <c r="S299" s="23"/>
      <c r="T299" s="21"/>
      <c r="U299" s="24">
        <f t="shared" si="1"/>
        <v>0</v>
      </c>
      <c r="V299" s="24">
        <f t="shared" si="2"/>
        <v>15</v>
      </c>
      <c r="W299" s="24" t="str">
        <f t="shared" si="3"/>
        <v>Gem</v>
      </c>
      <c r="X299" s="24">
        <f t="shared" si="9"/>
        <v>0.4</v>
      </c>
      <c r="Y299" s="24">
        <f t="shared" si="5"/>
        <v>0</v>
      </c>
      <c r="Z299" s="24">
        <f t="shared" si="6"/>
        <v>0</v>
      </c>
      <c r="AA299" s="24" t="str">
        <f t="shared" si="7"/>
        <v/>
      </c>
      <c r="AB299" s="24" t="str">
        <f t="shared" si="8"/>
        <v/>
      </c>
    </row>
    <row r="300" ht="15.75" hidden="1" customHeight="1">
      <c r="A300" s="20" t="str">
        <f>IF('簡易入力モード'!A300&lt;&gt;"",'簡易入力モード'!A300,"")</f>
        <v/>
      </c>
      <c r="B300" s="20"/>
      <c r="C300" s="21" t="str">
        <f>IF('簡易入力モード'!B300&lt;&gt;"",'簡易入力モード'!B300,"")</f>
        <v/>
      </c>
      <c r="D300" s="21" t="str">
        <f>IF('簡易入力モード'!C300&lt;&gt;"",'簡易入力モード'!C300,"")</f>
        <v/>
      </c>
      <c r="E300" s="21"/>
      <c r="F300" s="21"/>
      <c r="G300" s="21"/>
      <c r="H300" s="21"/>
      <c r="I300" s="21"/>
      <c r="J300" s="21"/>
      <c r="K300" s="21"/>
      <c r="L300" s="22"/>
      <c r="M300" s="22"/>
      <c r="N300" s="22"/>
      <c r="O300" s="22"/>
      <c r="P300" s="22"/>
      <c r="Q300" s="22"/>
      <c r="R300" s="20" t="str">
        <f>IF('簡易入力モード'!E300&lt;&gt;"",'簡易入力モード'!E300,"")</f>
        <v/>
      </c>
      <c r="S300" s="23"/>
      <c r="T300" s="21"/>
      <c r="U300" s="24">
        <f t="shared" si="1"/>
        <v>0</v>
      </c>
      <c r="V300" s="24">
        <f t="shared" si="2"/>
        <v>15</v>
      </c>
      <c r="W300" s="24" t="str">
        <f t="shared" si="3"/>
        <v>Gem</v>
      </c>
      <c r="X300" s="24">
        <f t="shared" si="9"/>
        <v>0.4</v>
      </c>
      <c r="Y300" s="24">
        <f t="shared" si="5"/>
        <v>0</v>
      </c>
      <c r="Z300" s="24">
        <f t="shared" si="6"/>
        <v>0</v>
      </c>
      <c r="AA300" s="24" t="str">
        <f t="shared" si="7"/>
        <v/>
      </c>
      <c r="AB300" s="24" t="str">
        <f t="shared" si="8"/>
        <v/>
      </c>
    </row>
    <row r="301" ht="15.75" hidden="1" customHeight="1">
      <c r="A301" s="20" t="str">
        <f>IF('簡易入力モード'!A301&lt;&gt;"",'簡易入力モード'!A301,"")</f>
        <v/>
      </c>
      <c r="B301" s="20"/>
      <c r="C301" s="21" t="str">
        <f>IF('簡易入力モード'!B301&lt;&gt;"",'簡易入力モード'!B301,"")</f>
        <v/>
      </c>
      <c r="D301" s="21" t="str">
        <f>IF('簡易入力モード'!C301&lt;&gt;"",'簡易入力モード'!C301,"")</f>
        <v/>
      </c>
      <c r="E301" s="21"/>
      <c r="F301" s="21"/>
      <c r="G301" s="21"/>
      <c r="H301" s="21"/>
      <c r="I301" s="21"/>
      <c r="J301" s="21"/>
      <c r="K301" s="21"/>
      <c r="L301" s="22"/>
      <c r="M301" s="22"/>
      <c r="N301" s="22"/>
      <c r="O301" s="22"/>
      <c r="P301" s="22"/>
      <c r="Q301" s="22"/>
      <c r="R301" s="20" t="str">
        <f>IF('簡易入力モード'!E301&lt;&gt;"",'簡易入力モード'!E301,"")</f>
        <v/>
      </c>
      <c r="S301" s="23"/>
      <c r="T301" s="21"/>
      <c r="U301" s="24">
        <f t="shared" si="1"/>
        <v>0</v>
      </c>
      <c r="V301" s="24">
        <f t="shared" si="2"/>
        <v>15</v>
      </c>
      <c r="W301" s="24" t="str">
        <f t="shared" si="3"/>
        <v>Gem</v>
      </c>
      <c r="X301" s="24">
        <f t="shared" si="9"/>
        <v>0.4</v>
      </c>
      <c r="Y301" s="24">
        <f t="shared" si="5"/>
        <v>0</v>
      </c>
      <c r="Z301" s="24">
        <f t="shared" si="6"/>
        <v>0</v>
      </c>
      <c r="AA301" s="24" t="str">
        <f t="shared" si="7"/>
        <v/>
      </c>
      <c r="AB301" s="24" t="str">
        <f t="shared" si="8"/>
        <v/>
      </c>
    </row>
    <row r="302" ht="15.75" hidden="1" customHeight="1">
      <c r="A302" s="20" t="str">
        <f>IF('簡易入力モード'!A302&lt;&gt;"",'簡易入力モード'!A302,"")</f>
        <v/>
      </c>
      <c r="B302" s="20"/>
      <c r="C302" s="21" t="str">
        <f>IF('簡易入力モード'!B302&lt;&gt;"",'簡易入力モード'!B302,"")</f>
        <v/>
      </c>
      <c r="D302" s="21" t="str">
        <f>IF('簡易入力モード'!C302&lt;&gt;"",'簡易入力モード'!C302,"")</f>
        <v/>
      </c>
      <c r="E302" s="21"/>
      <c r="F302" s="21"/>
      <c r="G302" s="21"/>
      <c r="H302" s="21"/>
      <c r="I302" s="21"/>
      <c r="J302" s="21"/>
      <c r="K302" s="21"/>
      <c r="L302" s="22"/>
      <c r="M302" s="22"/>
      <c r="N302" s="22"/>
      <c r="O302" s="22"/>
      <c r="P302" s="22"/>
      <c r="Q302" s="22"/>
      <c r="R302" s="20" t="str">
        <f>IF('簡易入力モード'!E302&lt;&gt;"",'簡易入力モード'!E302,"")</f>
        <v/>
      </c>
      <c r="S302" s="23"/>
      <c r="T302" s="21"/>
      <c r="U302" s="24">
        <f t="shared" si="1"/>
        <v>0</v>
      </c>
      <c r="V302" s="24">
        <f t="shared" si="2"/>
        <v>15</v>
      </c>
      <c r="W302" s="24" t="str">
        <f t="shared" si="3"/>
        <v>Gem</v>
      </c>
      <c r="X302" s="24">
        <f t="shared" si="9"/>
        <v>0.4</v>
      </c>
      <c r="Y302" s="24">
        <f t="shared" si="5"/>
        <v>0</v>
      </c>
      <c r="Z302" s="24">
        <f t="shared" si="6"/>
        <v>0</v>
      </c>
      <c r="AA302" s="24" t="str">
        <f t="shared" si="7"/>
        <v/>
      </c>
      <c r="AB302" s="24" t="str">
        <f t="shared" si="8"/>
        <v/>
      </c>
    </row>
    <row r="303" ht="15.75" hidden="1" customHeight="1">
      <c r="A303" s="20" t="str">
        <f>IF('簡易入力モード'!A303&lt;&gt;"",'簡易入力モード'!A303,"")</f>
        <v/>
      </c>
      <c r="B303" s="20"/>
      <c r="C303" s="21" t="str">
        <f>IF('簡易入力モード'!B303&lt;&gt;"",'簡易入力モード'!B303,"")</f>
        <v/>
      </c>
      <c r="D303" s="21" t="str">
        <f>IF('簡易入力モード'!C303&lt;&gt;"",'簡易入力モード'!C303,"")</f>
        <v/>
      </c>
      <c r="E303" s="21"/>
      <c r="F303" s="21"/>
      <c r="G303" s="21"/>
      <c r="H303" s="21"/>
      <c r="I303" s="21"/>
      <c r="J303" s="21"/>
      <c r="K303" s="21"/>
      <c r="L303" s="22"/>
      <c r="M303" s="22"/>
      <c r="N303" s="22"/>
      <c r="O303" s="22"/>
      <c r="P303" s="22"/>
      <c r="Q303" s="22"/>
      <c r="R303" s="20" t="str">
        <f>IF('簡易入力モード'!E303&lt;&gt;"",'簡易入力モード'!E303,"")</f>
        <v/>
      </c>
      <c r="S303" s="23"/>
      <c r="T303" s="21"/>
      <c r="U303" s="24">
        <f t="shared" si="1"/>
        <v>0</v>
      </c>
      <c r="V303" s="24">
        <f t="shared" si="2"/>
        <v>15</v>
      </c>
      <c r="W303" s="24" t="str">
        <f t="shared" si="3"/>
        <v>Gem</v>
      </c>
      <c r="X303" s="24">
        <f t="shared" si="9"/>
        <v>0.4</v>
      </c>
      <c r="Y303" s="24">
        <f t="shared" si="5"/>
        <v>0</v>
      </c>
      <c r="Z303" s="24">
        <f t="shared" si="6"/>
        <v>0</v>
      </c>
      <c r="AA303" s="24" t="str">
        <f t="shared" si="7"/>
        <v/>
      </c>
      <c r="AB303" s="24" t="str">
        <f t="shared" si="8"/>
        <v/>
      </c>
    </row>
    <row r="304" ht="15.75" hidden="1" customHeight="1">
      <c r="A304" s="20" t="str">
        <f>IF('簡易入力モード'!A304&lt;&gt;"",'簡易入力モード'!A304,"")</f>
        <v/>
      </c>
      <c r="B304" s="20"/>
      <c r="C304" s="21" t="str">
        <f>IF('簡易入力モード'!B304&lt;&gt;"",'簡易入力モード'!B304,"")</f>
        <v/>
      </c>
      <c r="D304" s="21" t="str">
        <f>IF('簡易入力モード'!C304&lt;&gt;"",'簡易入力モード'!C304,"")</f>
        <v/>
      </c>
      <c r="E304" s="21"/>
      <c r="F304" s="21"/>
      <c r="G304" s="21"/>
      <c r="H304" s="21"/>
      <c r="I304" s="21"/>
      <c r="J304" s="21"/>
      <c r="K304" s="21"/>
      <c r="L304" s="22"/>
      <c r="M304" s="22"/>
      <c r="N304" s="22"/>
      <c r="O304" s="22"/>
      <c r="P304" s="22"/>
      <c r="Q304" s="22"/>
      <c r="R304" s="20" t="str">
        <f>IF('簡易入力モード'!E304&lt;&gt;"",'簡易入力モード'!E304,"")</f>
        <v/>
      </c>
      <c r="S304" s="23"/>
      <c r="T304" s="21"/>
      <c r="U304" s="24">
        <f t="shared" si="1"/>
        <v>0</v>
      </c>
      <c r="V304" s="24">
        <f t="shared" si="2"/>
        <v>15</v>
      </c>
      <c r="W304" s="24" t="str">
        <f t="shared" si="3"/>
        <v>Gem</v>
      </c>
      <c r="X304" s="24">
        <f t="shared" si="9"/>
        <v>0.4</v>
      </c>
      <c r="Y304" s="24">
        <f t="shared" si="5"/>
        <v>0</v>
      </c>
      <c r="Z304" s="24">
        <f t="shared" si="6"/>
        <v>0</v>
      </c>
      <c r="AA304" s="24" t="str">
        <f t="shared" si="7"/>
        <v/>
      </c>
      <c r="AB304" s="24" t="str">
        <f t="shared" si="8"/>
        <v/>
      </c>
    </row>
    <row r="305" ht="15.75" hidden="1" customHeight="1">
      <c r="A305" s="20" t="str">
        <f>IF('簡易入力モード'!A305&lt;&gt;"",'簡易入力モード'!A305,"")</f>
        <v/>
      </c>
      <c r="B305" s="20"/>
      <c r="C305" s="21" t="str">
        <f>IF('簡易入力モード'!B305&lt;&gt;"",'簡易入力モード'!B305,"")</f>
        <v/>
      </c>
      <c r="D305" s="21" t="str">
        <f>IF('簡易入力モード'!C305&lt;&gt;"",'簡易入力モード'!C305,"")</f>
        <v/>
      </c>
      <c r="E305" s="21"/>
      <c r="F305" s="21"/>
      <c r="G305" s="21"/>
      <c r="H305" s="21"/>
      <c r="I305" s="21"/>
      <c r="J305" s="21"/>
      <c r="K305" s="21"/>
      <c r="L305" s="22"/>
      <c r="M305" s="22"/>
      <c r="N305" s="22"/>
      <c r="O305" s="22"/>
      <c r="P305" s="22"/>
      <c r="Q305" s="22"/>
      <c r="R305" s="20" t="str">
        <f>IF('簡易入力モード'!E305&lt;&gt;"",'簡易入力モード'!E305,"")</f>
        <v/>
      </c>
      <c r="S305" s="23"/>
      <c r="T305" s="21"/>
      <c r="U305" s="24">
        <f t="shared" si="1"/>
        <v>0</v>
      </c>
      <c r="V305" s="24">
        <f t="shared" si="2"/>
        <v>15</v>
      </c>
      <c r="W305" s="24" t="str">
        <f t="shared" si="3"/>
        <v>Gem</v>
      </c>
      <c r="X305" s="24">
        <f t="shared" si="9"/>
        <v>0.4</v>
      </c>
      <c r="Y305" s="24">
        <f t="shared" si="5"/>
        <v>0</v>
      </c>
      <c r="Z305" s="24">
        <f t="shared" si="6"/>
        <v>0</v>
      </c>
      <c r="AA305" s="24" t="str">
        <f t="shared" si="7"/>
        <v/>
      </c>
      <c r="AB305" s="24" t="str">
        <f t="shared" si="8"/>
        <v/>
      </c>
    </row>
    <row r="306" ht="15.75" hidden="1" customHeight="1">
      <c r="A306" s="20" t="str">
        <f>IF('簡易入力モード'!A306&lt;&gt;"",'簡易入力モード'!A306,"")</f>
        <v/>
      </c>
      <c r="B306" s="20"/>
      <c r="C306" s="21" t="str">
        <f>IF('簡易入力モード'!B306&lt;&gt;"",'簡易入力モード'!B306,"")</f>
        <v/>
      </c>
      <c r="D306" s="21" t="str">
        <f>IF('簡易入力モード'!C306&lt;&gt;"",'簡易入力モード'!C306,"")</f>
        <v/>
      </c>
      <c r="E306" s="21"/>
      <c r="F306" s="21"/>
      <c r="G306" s="21"/>
      <c r="H306" s="21"/>
      <c r="I306" s="21"/>
      <c r="J306" s="21"/>
      <c r="K306" s="21"/>
      <c r="L306" s="22"/>
      <c r="M306" s="22"/>
      <c r="N306" s="22"/>
      <c r="O306" s="22"/>
      <c r="P306" s="22"/>
      <c r="Q306" s="22"/>
      <c r="R306" s="20" t="str">
        <f>IF('簡易入力モード'!E306&lt;&gt;"",'簡易入力モード'!E306,"")</f>
        <v/>
      </c>
      <c r="S306" s="23"/>
      <c r="T306" s="21"/>
      <c r="U306" s="24">
        <f t="shared" si="1"/>
        <v>0</v>
      </c>
      <c r="V306" s="24">
        <f t="shared" si="2"/>
        <v>15</v>
      </c>
      <c r="W306" s="24" t="str">
        <f t="shared" si="3"/>
        <v>Gem</v>
      </c>
      <c r="X306" s="24">
        <f t="shared" si="9"/>
        <v>0.4</v>
      </c>
      <c r="Y306" s="24">
        <f t="shared" si="5"/>
        <v>0</v>
      </c>
      <c r="Z306" s="24">
        <f t="shared" si="6"/>
        <v>0</v>
      </c>
      <c r="AA306" s="24" t="str">
        <f t="shared" si="7"/>
        <v/>
      </c>
      <c r="AB306" s="24" t="str">
        <f t="shared" si="8"/>
        <v/>
      </c>
    </row>
    <row r="307" ht="15.75" hidden="1" customHeight="1">
      <c r="A307" s="20" t="str">
        <f>IF('簡易入力モード'!A307&lt;&gt;"",'簡易入力モード'!A307,"")</f>
        <v/>
      </c>
      <c r="B307" s="20"/>
      <c r="C307" s="21" t="str">
        <f>IF('簡易入力モード'!B307&lt;&gt;"",'簡易入力モード'!B307,"")</f>
        <v/>
      </c>
      <c r="D307" s="21" t="str">
        <f>IF('簡易入力モード'!C307&lt;&gt;"",'簡易入力モード'!C307,"")</f>
        <v/>
      </c>
      <c r="E307" s="21"/>
      <c r="F307" s="21"/>
      <c r="G307" s="21"/>
      <c r="H307" s="21"/>
      <c r="I307" s="21"/>
      <c r="J307" s="21"/>
      <c r="K307" s="21"/>
      <c r="L307" s="22"/>
      <c r="M307" s="22"/>
      <c r="N307" s="22"/>
      <c r="O307" s="22"/>
      <c r="P307" s="22"/>
      <c r="Q307" s="22"/>
      <c r="R307" s="20" t="str">
        <f>IF('簡易入力モード'!E307&lt;&gt;"",'簡易入力モード'!E307,"")</f>
        <v/>
      </c>
      <c r="S307" s="23"/>
      <c r="T307" s="21"/>
      <c r="U307" s="24">
        <f t="shared" si="1"/>
        <v>0</v>
      </c>
      <c r="V307" s="24">
        <f t="shared" si="2"/>
        <v>15</v>
      </c>
      <c r="W307" s="24" t="str">
        <f t="shared" si="3"/>
        <v>Gem</v>
      </c>
      <c r="X307" s="24">
        <f t="shared" si="9"/>
        <v>0.4</v>
      </c>
      <c r="Y307" s="24">
        <f t="shared" si="5"/>
        <v>0</v>
      </c>
      <c r="Z307" s="24">
        <f t="shared" si="6"/>
        <v>0</v>
      </c>
      <c r="AA307" s="24" t="str">
        <f t="shared" si="7"/>
        <v/>
      </c>
      <c r="AB307" s="24" t="str">
        <f t="shared" si="8"/>
        <v/>
      </c>
    </row>
    <row r="308" ht="15.75" hidden="1" customHeight="1">
      <c r="A308" s="20" t="str">
        <f>IF('簡易入力モード'!A308&lt;&gt;"",'簡易入力モード'!A308,"")</f>
        <v/>
      </c>
      <c r="B308" s="20"/>
      <c r="C308" s="21" t="str">
        <f>IF('簡易入力モード'!B308&lt;&gt;"",'簡易入力モード'!B308,"")</f>
        <v/>
      </c>
      <c r="D308" s="21" t="str">
        <f>IF('簡易入力モード'!C308&lt;&gt;"",'簡易入力モード'!C308,"")</f>
        <v/>
      </c>
      <c r="E308" s="21"/>
      <c r="F308" s="21"/>
      <c r="G308" s="21"/>
      <c r="H308" s="21"/>
      <c r="I308" s="21"/>
      <c r="J308" s="21"/>
      <c r="K308" s="21"/>
      <c r="L308" s="22"/>
      <c r="M308" s="22"/>
      <c r="N308" s="22"/>
      <c r="O308" s="22"/>
      <c r="P308" s="22"/>
      <c r="Q308" s="22"/>
      <c r="R308" s="20" t="str">
        <f>IF('簡易入力モード'!E308&lt;&gt;"",'簡易入力モード'!E308,"")</f>
        <v/>
      </c>
      <c r="S308" s="23"/>
      <c r="T308" s="21"/>
      <c r="U308" s="24">
        <f t="shared" si="1"/>
        <v>0</v>
      </c>
      <c r="V308" s="24">
        <f t="shared" si="2"/>
        <v>15</v>
      </c>
      <c r="W308" s="24" t="str">
        <f t="shared" si="3"/>
        <v>Gem</v>
      </c>
      <c r="X308" s="24">
        <f t="shared" si="9"/>
        <v>0.4</v>
      </c>
      <c r="Y308" s="24">
        <f t="shared" si="5"/>
        <v>0</v>
      </c>
      <c r="Z308" s="24">
        <f t="shared" si="6"/>
        <v>0</v>
      </c>
      <c r="AA308" s="24" t="str">
        <f t="shared" si="7"/>
        <v/>
      </c>
      <c r="AB308" s="24" t="str">
        <f t="shared" si="8"/>
        <v/>
      </c>
    </row>
    <row r="309" ht="15.75" hidden="1" customHeight="1">
      <c r="A309" s="20" t="str">
        <f>IF('簡易入力モード'!A309&lt;&gt;"",'簡易入力モード'!A309,"")</f>
        <v/>
      </c>
      <c r="B309" s="20"/>
      <c r="C309" s="21" t="str">
        <f>IF('簡易入力モード'!B309&lt;&gt;"",'簡易入力モード'!B309,"")</f>
        <v/>
      </c>
      <c r="D309" s="21" t="str">
        <f>IF('簡易入力モード'!C309&lt;&gt;"",'簡易入力モード'!C309,"")</f>
        <v/>
      </c>
      <c r="E309" s="21"/>
      <c r="F309" s="21"/>
      <c r="G309" s="21"/>
      <c r="H309" s="21"/>
      <c r="I309" s="21"/>
      <c r="J309" s="21"/>
      <c r="K309" s="21"/>
      <c r="L309" s="22"/>
      <c r="M309" s="22"/>
      <c r="N309" s="22"/>
      <c r="O309" s="22"/>
      <c r="P309" s="22"/>
      <c r="Q309" s="22"/>
      <c r="R309" s="20" t="str">
        <f>IF('簡易入力モード'!E309&lt;&gt;"",'簡易入力モード'!E309,"")</f>
        <v/>
      </c>
      <c r="S309" s="23"/>
      <c r="T309" s="21"/>
      <c r="U309" s="24">
        <f t="shared" si="1"/>
        <v>0</v>
      </c>
      <c r="V309" s="24">
        <f t="shared" si="2"/>
        <v>15</v>
      </c>
      <c r="W309" s="24" t="str">
        <f t="shared" si="3"/>
        <v>Gem</v>
      </c>
      <c r="X309" s="24">
        <f t="shared" si="9"/>
        <v>0.4</v>
      </c>
      <c r="Y309" s="24">
        <f t="shared" si="5"/>
        <v>0</v>
      </c>
      <c r="Z309" s="24">
        <f t="shared" si="6"/>
        <v>0</v>
      </c>
      <c r="AA309" s="24" t="str">
        <f t="shared" si="7"/>
        <v/>
      </c>
      <c r="AB309" s="24" t="str">
        <f t="shared" si="8"/>
        <v/>
      </c>
    </row>
    <row r="310" ht="15.75" hidden="1" customHeight="1">
      <c r="A310" s="20" t="str">
        <f>IF('簡易入力モード'!A310&lt;&gt;"",'簡易入力モード'!A310,"")</f>
        <v/>
      </c>
      <c r="B310" s="20"/>
      <c r="C310" s="21" t="str">
        <f>IF('簡易入力モード'!B310&lt;&gt;"",'簡易入力モード'!B310,"")</f>
        <v/>
      </c>
      <c r="D310" s="21" t="str">
        <f>IF('簡易入力モード'!C310&lt;&gt;"",'簡易入力モード'!C310,"")</f>
        <v/>
      </c>
      <c r="E310" s="21"/>
      <c r="F310" s="21"/>
      <c r="G310" s="21"/>
      <c r="H310" s="21"/>
      <c r="I310" s="21"/>
      <c r="J310" s="21"/>
      <c r="K310" s="21"/>
      <c r="L310" s="22"/>
      <c r="M310" s="22"/>
      <c r="N310" s="22"/>
      <c r="O310" s="22"/>
      <c r="P310" s="22"/>
      <c r="Q310" s="22"/>
      <c r="R310" s="20" t="str">
        <f>IF('簡易入力モード'!E310&lt;&gt;"",'簡易入力モード'!E310,"")</f>
        <v/>
      </c>
      <c r="S310" s="23"/>
      <c r="T310" s="21"/>
      <c r="U310" s="24">
        <f t="shared" si="1"/>
        <v>0</v>
      </c>
      <c r="V310" s="24">
        <f t="shared" si="2"/>
        <v>15</v>
      </c>
      <c r="W310" s="24" t="str">
        <f t="shared" si="3"/>
        <v>Gem</v>
      </c>
      <c r="X310" s="24">
        <f t="shared" si="9"/>
        <v>0.4</v>
      </c>
      <c r="Y310" s="24">
        <f t="shared" si="5"/>
        <v>0</v>
      </c>
      <c r="Z310" s="24">
        <f t="shared" si="6"/>
        <v>0</v>
      </c>
      <c r="AA310" s="24" t="str">
        <f t="shared" si="7"/>
        <v/>
      </c>
      <c r="AB310" s="24" t="str">
        <f t="shared" si="8"/>
        <v/>
      </c>
    </row>
    <row r="311" ht="15.75" hidden="1" customHeight="1">
      <c r="A311" s="20" t="str">
        <f>IF('簡易入力モード'!A311&lt;&gt;"",'簡易入力モード'!A311,"")</f>
        <v/>
      </c>
      <c r="B311" s="20"/>
      <c r="C311" s="21" t="str">
        <f>IF('簡易入力モード'!B311&lt;&gt;"",'簡易入力モード'!B311,"")</f>
        <v/>
      </c>
      <c r="D311" s="21" t="str">
        <f>IF('簡易入力モード'!C311&lt;&gt;"",'簡易入力モード'!C311,"")</f>
        <v/>
      </c>
      <c r="E311" s="21"/>
      <c r="F311" s="21"/>
      <c r="G311" s="21"/>
      <c r="H311" s="21"/>
      <c r="I311" s="21"/>
      <c r="J311" s="21"/>
      <c r="K311" s="21"/>
      <c r="L311" s="22"/>
      <c r="M311" s="22"/>
      <c r="N311" s="22"/>
      <c r="O311" s="22"/>
      <c r="P311" s="22"/>
      <c r="Q311" s="22"/>
      <c r="R311" s="20" t="str">
        <f>IF('簡易入力モード'!E311&lt;&gt;"",'簡易入力モード'!E311,"")</f>
        <v/>
      </c>
      <c r="S311" s="23"/>
      <c r="T311" s="21"/>
      <c r="U311" s="24">
        <f t="shared" si="1"/>
        <v>0</v>
      </c>
      <c r="V311" s="24">
        <f t="shared" si="2"/>
        <v>15</v>
      </c>
      <c r="W311" s="24" t="str">
        <f t="shared" si="3"/>
        <v>Gem</v>
      </c>
      <c r="X311" s="24">
        <f t="shared" si="9"/>
        <v>0.4</v>
      </c>
      <c r="Y311" s="24">
        <f t="shared" si="5"/>
        <v>0</v>
      </c>
      <c r="Z311" s="24">
        <f t="shared" si="6"/>
        <v>0</v>
      </c>
      <c r="AA311" s="24" t="str">
        <f t="shared" si="7"/>
        <v/>
      </c>
      <c r="AB311" s="24" t="str">
        <f t="shared" si="8"/>
        <v/>
      </c>
    </row>
    <row r="312" ht="15.75" hidden="1" customHeight="1">
      <c r="A312" s="20" t="str">
        <f>IF('簡易入力モード'!A312&lt;&gt;"",'簡易入力モード'!A312,"")</f>
        <v/>
      </c>
      <c r="B312" s="20"/>
      <c r="C312" s="21" t="str">
        <f>IF('簡易入力モード'!B312&lt;&gt;"",'簡易入力モード'!B312,"")</f>
        <v/>
      </c>
      <c r="D312" s="21" t="str">
        <f>IF('簡易入力モード'!C312&lt;&gt;"",'簡易入力モード'!C312,"")</f>
        <v/>
      </c>
      <c r="E312" s="21"/>
      <c r="F312" s="21"/>
      <c r="G312" s="21"/>
      <c r="H312" s="21"/>
      <c r="I312" s="21"/>
      <c r="J312" s="21"/>
      <c r="K312" s="21"/>
      <c r="L312" s="22"/>
      <c r="M312" s="22"/>
      <c r="N312" s="22"/>
      <c r="O312" s="22"/>
      <c r="P312" s="22"/>
      <c r="Q312" s="22"/>
      <c r="R312" s="20" t="str">
        <f>IF('簡易入力モード'!E312&lt;&gt;"",'簡易入力モード'!E312,"")</f>
        <v/>
      </c>
      <c r="S312" s="23"/>
      <c r="T312" s="21"/>
      <c r="U312" s="24">
        <f t="shared" si="1"/>
        <v>0</v>
      </c>
      <c r="V312" s="24">
        <f t="shared" si="2"/>
        <v>15</v>
      </c>
      <c r="W312" s="24" t="str">
        <f t="shared" si="3"/>
        <v>Gem</v>
      </c>
      <c r="X312" s="24">
        <f t="shared" si="9"/>
        <v>0.4</v>
      </c>
      <c r="Y312" s="24">
        <f t="shared" si="5"/>
        <v>0</v>
      </c>
      <c r="Z312" s="24">
        <f t="shared" si="6"/>
        <v>0</v>
      </c>
      <c r="AA312" s="24" t="str">
        <f t="shared" si="7"/>
        <v/>
      </c>
      <c r="AB312" s="24" t="str">
        <f t="shared" si="8"/>
        <v/>
      </c>
    </row>
    <row r="313" ht="15.75" hidden="1" customHeight="1">
      <c r="A313" s="20" t="str">
        <f>IF('簡易入力モード'!A313&lt;&gt;"",'簡易入力モード'!A313,"")</f>
        <v/>
      </c>
      <c r="B313" s="20"/>
      <c r="C313" s="21" t="str">
        <f>IF('簡易入力モード'!B313&lt;&gt;"",'簡易入力モード'!B313,"")</f>
        <v/>
      </c>
      <c r="D313" s="21" t="str">
        <f>IF('簡易入力モード'!C313&lt;&gt;"",'簡易入力モード'!C313,"")</f>
        <v/>
      </c>
      <c r="E313" s="21"/>
      <c r="F313" s="21"/>
      <c r="G313" s="21"/>
      <c r="H313" s="21"/>
      <c r="I313" s="21"/>
      <c r="J313" s="21"/>
      <c r="K313" s="21"/>
      <c r="L313" s="22"/>
      <c r="M313" s="22"/>
      <c r="N313" s="22"/>
      <c r="O313" s="22"/>
      <c r="P313" s="22"/>
      <c r="Q313" s="22"/>
      <c r="R313" s="20" t="str">
        <f>IF('簡易入力モード'!E313&lt;&gt;"",'簡易入力モード'!E313,"")</f>
        <v/>
      </c>
      <c r="S313" s="23"/>
      <c r="T313" s="21"/>
      <c r="U313" s="24">
        <f t="shared" si="1"/>
        <v>0</v>
      </c>
      <c r="V313" s="24">
        <f t="shared" si="2"/>
        <v>15</v>
      </c>
      <c r="W313" s="24" t="str">
        <f t="shared" si="3"/>
        <v>Gem</v>
      </c>
      <c r="X313" s="24">
        <f t="shared" si="9"/>
        <v>0.4</v>
      </c>
      <c r="Y313" s="24">
        <f t="shared" si="5"/>
        <v>0</v>
      </c>
      <c r="Z313" s="24">
        <f t="shared" si="6"/>
        <v>0</v>
      </c>
      <c r="AA313" s="24" t="str">
        <f t="shared" si="7"/>
        <v/>
      </c>
      <c r="AB313" s="24" t="str">
        <f t="shared" si="8"/>
        <v/>
      </c>
    </row>
    <row r="314" ht="15.75" hidden="1" customHeight="1">
      <c r="A314" s="20" t="str">
        <f>IF('簡易入力モード'!A314&lt;&gt;"",'簡易入力モード'!A314,"")</f>
        <v/>
      </c>
      <c r="B314" s="20"/>
      <c r="C314" s="21" t="str">
        <f>IF('簡易入力モード'!B314&lt;&gt;"",'簡易入力モード'!B314,"")</f>
        <v/>
      </c>
      <c r="D314" s="21" t="str">
        <f>IF('簡易入力モード'!C314&lt;&gt;"",'簡易入力モード'!C314,"")</f>
        <v/>
      </c>
      <c r="E314" s="21"/>
      <c r="F314" s="21"/>
      <c r="G314" s="21"/>
      <c r="H314" s="21"/>
      <c r="I314" s="21"/>
      <c r="J314" s="21"/>
      <c r="K314" s="21"/>
      <c r="L314" s="22"/>
      <c r="M314" s="22"/>
      <c r="N314" s="22"/>
      <c r="O314" s="22"/>
      <c r="P314" s="22"/>
      <c r="Q314" s="22"/>
      <c r="R314" s="20" t="str">
        <f>IF('簡易入力モード'!E314&lt;&gt;"",'簡易入力モード'!E314,"")</f>
        <v/>
      </c>
      <c r="S314" s="23"/>
      <c r="T314" s="21"/>
      <c r="U314" s="24">
        <f t="shared" si="1"/>
        <v>0</v>
      </c>
      <c r="V314" s="24">
        <f t="shared" si="2"/>
        <v>15</v>
      </c>
      <c r="W314" s="24" t="str">
        <f t="shared" si="3"/>
        <v>Gem</v>
      </c>
      <c r="X314" s="24">
        <f t="shared" si="9"/>
        <v>0.4</v>
      </c>
      <c r="Y314" s="24">
        <f t="shared" si="5"/>
        <v>0</v>
      </c>
      <c r="Z314" s="24">
        <f t="shared" si="6"/>
        <v>0</v>
      </c>
      <c r="AA314" s="24" t="str">
        <f t="shared" si="7"/>
        <v/>
      </c>
      <c r="AB314" s="24" t="str">
        <f t="shared" si="8"/>
        <v/>
      </c>
    </row>
    <row r="315" ht="15.75" hidden="1" customHeight="1">
      <c r="A315" s="20" t="str">
        <f>IF('簡易入力モード'!A315&lt;&gt;"",'簡易入力モード'!A315,"")</f>
        <v/>
      </c>
      <c r="B315" s="20"/>
      <c r="C315" s="21" t="str">
        <f>IF('簡易入力モード'!B315&lt;&gt;"",'簡易入力モード'!B315,"")</f>
        <v/>
      </c>
      <c r="D315" s="21" t="str">
        <f>IF('簡易入力モード'!C315&lt;&gt;"",'簡易入力モード'!C315,"")</f>
        <v/>
      </c>
      <c r="E315" s="21"/>
      <c r="F315" s="21"/>
      <c r="G315" s="21"/>
      <c r="H315" s="21"/>
      <c r="I315" s="21"/>
      <c r="J315" s="21"/>
      <c r="K315" s="21"/>
      <c r="L315" s="22"/>
      <c r="M315" s="22"/>
      <c r="N315" s="22"/>
      <c r="O315" s="22"/>
      <c r="P315" s="22"/>
      <c r="Q315" s="22"/>
      <c r="R315" s="20" t="str">
        <f>IF('簡易入力モード'!E315&lt;&gt;"",'簡易入力モード'!E315,"")</f>
        <v/>
      </c>
      <c r="S315" s="23"/>
      <c r="T315" s="21"/>
      <c r="U315" s="24">
        <f t="shared" si="1"/>
        <v>0</v>
      </c>
      <c r="V315" s="24">
        <f t="shared" si="2"/>
        <v>15</v>
      </c>
      <c r="W315" s="24" t="str">
        <f t="shared" si="3"/>
        <v>Gem</v>
      </c>
      <c r="X315" s="24">
        <f t="shared" si="9"/>
        <v>0.4</v>
      </c>
      <c r="Y315" s="24">
        <f t="shared" si="5"/>
        <v>0</v>
      </c>
      <c r="Z315" s="24">
        <f t="shared" si="6"/>
        <v>0</v>
      </c>
      <c r="AA315" s="24" t="str">
        <f t="shared" si="7"/>
        <v/>
      </c>
      <c r="AB315" s="24" t="str">
        <f t="shared" si="8"/>
        <v/>
      </c>
    </row>
    <row r="316" ht="15.75" hidden="1" customHeight="1">
      <c r="A316" s="20" t="str">
        <f>IF('簡易入力モード'!A316&lt;&gt;"",'簡易入力モード'!A316,"")</f>
        <v/>
      </c>
      <c r="B316" s="20"/>
      <c r="C316" s="21" t="str">
        <f>IF('簡易入力モード'!B316&lt;&gt;"",'簡易入力モード'!B316,"")</f>
        <v/>
      </c>
      <c r="D316" s="21" t="str">
        <f>IF('簡易入力モード'!C316&lt;&gt;"",'簡易入力モード'!C316,"")</f>
        <v/>
      </c>
      <c r="E316" s="21"/>
      <c r="F316" s="21"/>
      <c r="G316" s="21"/>
      <c r="H316" s="21"/>
      <c r="I316" s="21"/>
      <c r="J316" s="21"/>
      <c r="K316" s="21"/>
      <c r="L316" s="22"/>
      <c r="M316" s="22"/>
      <c r="N316" s="22"/>
      <c r="O316" s="22"/>
      <c r="P316" s="22"/>
      <c r="Q316" s="22"/>
      <c r="R316" s="20" t="str">
        <f>IF('簡易入力モード'!E316&lt;&gt;"",'簡易入力モード'!E316,"")</f>
        <v/>
      </c>
      <c r="S316" s="23"/>
      <c r="T316" s="21"/>
      <c r="U316" s="24">
        <f t="shared" si="1"/>
        <v>0</v>
      </c>
      <c r="V316" s="24">
        <f t="shared" si="2"/>
        <v>15</v>
      </c>
      <c r="W316" s="24" t="str">
        <f t="shared" si="3"/>
        <v>Gem</v>
      </c>
      <c r="X316" s="24">
        <f t="shared" si="9"/>
        <v>0.4</v>
      </c>
      <c r="Y316" s="24">
        <f t="shared" si="5"/>
        <v>0</v>
      </c>
      <c r="Z316" s="24">
        <f t="shared" si="6"/>
        <v>0</v>
      </c>
      <c r="AA316" s="24" t="str">
        <f t="shared" si="7"/>
        <v/>
      </c>
      <c r="AB316" s="24" t="str">
        <f t="shared" si="8"/>
        <v/>
      </c>
    </row>
    <row r="317" ht="15.75" hidden="1" customHeight="1">
      <c r="A317" s="20" t="str">
        <f>IF('簡易入力モード'!A317&lt;&gt;"",'簡易入力モード'!A317,"")</f>
        <v/>
      </c>
      <c r="B317" s="20"/>
      <c r="C317" s="21" t="str">
        <f>IF('簡易入力モード'!B317&lt;&gt;"",'簡易入力モード'!B317,"")</f>
        <v/>
      </c>
      <c r="D317" s="21" t="str">
        <f>IF('簡易入力モード'!C317&lt;&gt;"",'簡易入力モード'!C317,"")</f>
        <v/>
      </c>
      <c r="E317" s="21"/>
      <c r="F317" s="21"/>
      <c r="G317" s="21"/>
      <c r="H317" s="21"/>
      <c r="I317" s="21"/>
      <c r="J317" s="21"/>
      <c r="K317" s="21"/>
      <c r="L317" s="22"/>
      <c r="M317" s="22"/>
      <c r="N317" s="22"/>
      <c r="O317" s="22"/>
      <c r="P317" s="22"/>
      <c r="Q317" s="22"/>
      <c r="R317" s="20" t="str">
        <f>IF('簡易入力モード'!E317&lt;&gt;"",'簡易入力モード'!E317,"")</f>
        <v/>
      </c>
      <c r="S317" s="23"/>
      <c r="T317" s="21"/>
      <c r="U317" s="24">
        <f t="shared" si="1"/>
        <v>0</v>
      </c>
      <c r="V317" s="24">
        <f t="shared" si="2"/>
        <v>15</v>
      </c>
      <c r="W317" s="24" t="str">
        <f t="shared" si="3"/>
        <v>Gem</v>
      </c>
      <c r="X317" s="24">
        <f t="shared" si="9"/>
        <v>0.4</v>
      </c>
      <c r="Y317" s="24">
        <f t="shared" si="5"/>
        <v>0</v>
      </c>
      <c r="Z317" s="24">
        <f t="shared" si="6"/>
        <v>0</v>
      </c>
      <c r="AA317" s="24" t="str">
        <f t="shared" si="7"/>
        <v/>
      </c>
      <c r="AB317" s="24" t="str">
        <f t="shared" si="8"/>
        <v/>
      </c>
    </row>
    <row r="318" ht="15.75" hidden="1" customHeight="1">
      <c r="A318" s="20" t="str">
        <f>IF('簡易入力モード'!A318&lt;&gt;"",'簡易入力モード'!A318,"")</f>
        <v/>
      </c>
      <c r="B318" s="20"/>
      <c r="C318" s="21" t="str">
        <f>IF('簡易入力モード'!B318&lt;&gt;"",'簡易入力モード'!B318,"")</f>
        <v/>
      </c>
      <c r="D318" s="21" t="str">
        <f>IF('簡易入力モード'!C318&lt;&gt;"",'簡易入力モード'!C318,"")</f>
        <v/>
      </c>
      <c r="E318" s="21"/>
      <c r="F318" s="21"/>
      <c r="G318" s="21"/>
      <c r="H318" s="21"/>
      <c r="I318" s="21"/>
      <c r="J318" s="21"/>
      <c r="K318" s="21"/>
      <c r="L318" s="22"/>
      <c r="M318" s="22"/>
      <c r="N318" s="22"/>
      <c r="O318" s="22"/>
      <c r="P318" s="22"/>
      <c r="Q318" s="22"/>
      <c r="R318" s="20" t="str">
        <f>IF('簡易入力モード'!E318&lt;&gt;"",'簡易入力モード'!E318,"")</f>
        <v/>
      </c>
      <c r="S318" s="23"/>
      <c r="T318" s="21"/>
      <c r="U318" s="24">
        <f t="shared" si="1"/>
        <v>0</v>
      </c>
      <c r="V318" s="24">
        <f t="shared" si="2"/>
        <v>15</v>
      </c>
      <c r="W318" s="24" t="str">
        <f t="shared" si="3"/>
        <v>Gem</v>
      </c>
      <c r="X318" s="24">
        <f t="shared" si="9"/>
        <v>0.4</v>
      </c>
      <c r="Y318" s="24">
        <f t="shared" si="5"/>
        <v>0</v>
      </c>
      <c r="Z318" s="24">
        <f t="shared" si="6"/>
        <v>0</v>
      </c>
      <c r="AA318" s="24" t="str">
        <f t="shared" si="7"/>
        <v/>
      </c>
      <c r="AB318" s="24" t="str">
        <f t="shared" si="8"/>
        <v/>
      </c>
    </row>
    <row r="319" ht="15.75" hidden="1" customHeight="1">
      <c r="A319" s="20" t="str">
        <f>IF('簡易入力モード'!A319&lt;&gt;"",'簡易入力モード'!A319,"")</f>
        <v/>
      </c>
      <c r="B319" s="20"/>
      <c r="C319" s="21" t="str">
        <f>IF('簡易入力モード'!B319&lt;&gt;"",'簡易入力モード'!B319,"")</f>
        <v/>
      </c>
      <c r="D319" s="21" t="str">
        <f>IF('簡易入力モード'!C319&lt;&gt;"",'簡易入力モード'!C319,"")</f>
        <v/>
      </c>
      <c r="E319" s="21"/>
      <c r="F319" s="21"/>
      <c r="G319" s="21"/>
      <c r="H319" s="21"/>
      <c r="I319" s="21"/>
      <c r="J319" s="21"/>
      <c r="K319" s="21"/>
      <c r="L319" s="22"/>
      <c r="M319" s="22"/>
      <c r="N319" s="22"/>
      <c r="O319" s="22"/>
      <c r="P319" s="22"/>
      <c r="Q319" s="22"/>
      <c r="R319" s="20" t="str">
        <f>IF('簡易入力モード'!E319&lt;&gt;"",'簡易入力モード'!E319,"")</f>
        <v/>
      </c>
      <c r="S319" s="23"/>
      <c r="T319" s="21"/>
      <c r="U319" s="24">
        <f t="shared" si="1"/>
        <v>0</v>
      </c>
      <c r="V319" s="24">
        <f t="shared" si="2"/>
        <v>15</v>
      </c>
      <c r="W319" s="24" t="str">
        <f t="shared" si="3"/>
        <v>Gem</v>
      </c>
      <c r="X319" s="24">
        <f t="shared" si="9"/>
        <v>0.4</v>
      </c>
      <c r="Y319" s="24">
        <f t="shared" si="5"/>
        <v>0</v>
      </c>
      <c r="Z319" s="24">
        <f t="shared" si="6"/>
        <v>0</v>
      </c>
      <c r="AA319" s="24" t="str">
        <f t="shared" si="7"/>
        <v/>
      </c>
      <c r="AB319" s="24" t="str">
        <f t="shared" si="8"/>
        <v/>
      </c>
    </row>
    <row r="320" ht="15.75" hidden="1" customHeight="1">
      <c r="A320" s="20" t="str">
        <f>IF('簡易入力モード'!A320&lt;&gt;"",'簡易入力モード'!A320,"")</f>
        <v/>
      </c>
      <c r="B320" s="20"/>
      <c r="C320" s="21" t="str">
        <f>IF('簡易入力モード'!B320&lt;&gt;"",'簡易入力モード'!B320,"")</f>
        <v/>
      </c>
      <c r="D320" s="21" t="str">
        <f>IF('簡易入力モード'!C320&lt;&gt;"",'簡易入力モード'!C320,"")</f>
        <v/>
      </c>
      <c r="E320" s="21"/>
      <c r="F320" s="21"/>
      <c r="G320" s="21"/>
      <c r="H320" s="21"/>
      <c r="I320" s="21"/>
      <c r="J320" s="21"/>
      <c r="K320" s="21"/>
      <c r="L320" s="22"/>
      <c r="M320" s="22"/>
      <c r="N320" s="22"/>
      <c r="O320" s="22"/>
      <c r="P320" s="22"/>
      <c r="Q320" s="22"/>
      <c r="R320" s="20" t="str">
        <f>IF('簡易入力モード'!E320&lt;&gt;"",'簡易入力モード'!E320,"")</f>
        <v/>
      </c>
      <c r="S320" s="23"/>
      <c r="T320" s="21"/>
      <c r="U320" s="24">
        <f t="shared" si="1"/>
        <v>0</v>
      </c>
      <c r="V320" s="24">
        <f t="shared" si="2"/>
        <v>15</v>
      </c>
      <c r="W320" s="24" t="str">
        <f t="shared" si="3"/>
        <v>Gem</v>
      </c>
      <c r="X320" s="24">
        <f t="shared" si="9"/>
        <v>0.4</v>
      </c>
      <c r="Y320" s="24">
        <f t="shared" si="5"/>
        <v>0</v>
      </c>
      <c r="Z320" s="24">
        <f t="shared" si="6"/>
        <v>0</v>
      </c>
      <c r="AA320" s="24" t="str">
        <f t="shared" si="7"/>
        <v/>
      </c>
      <c r="AB320" s="24" t="str">
        <f t="shared" si="8"/>
        <v/>
      </c>
    </row>
    <row r="321" ht="15.75" hidden="1" customHeight="1">
      <c r="A321" s="20" t="str">
        <f>IF('簡易入力モード'!A321&lt;&gt;"",'簡易入力モード'!A321,"")</f>
        <v/>
      </c>
      <c r="B321" s="20"/>
      <c r="C321" s="21" t="str">
        <f>IF('簡易入力モード'!B321&lt;&gt;"",'簡易入力モード'!B321,"")</f>
        <v/>
      </c>
      <c r="D321" s="21" t="str">
        <f>IF('簡易入力モード'!C321&lt;&gt;"",'簡易入力モード'!C321,"")</f>
        <v/>
      </c>
      <c r="E321" s="21"/>
      <c r="F321" s="21"/>
      <c r="G321" s="21"/>
      <c r="H321" s="21"/>
      <c r="I321" s="21"/>
      <c r="J321" s="21"/>
      <c r="K321" s="21"/>
      <c r="L321" s="22"/>
      <c r="M321" s="22"/>
      <c r="N321" s="22"/>
      <c r="O321" s="22"/>
      <c r="P321" s="22"/>
      <c r="Q321" s="22"/>
      <c r="R321" s="20" t="str">
        <f>IF('簡易入力モード'!E321&lt;&gt;"",'簡易入力モード'!E321,"")</f>
        <v/>
      </c>
      <c r="S321" s="23"/>
      <c r="T321" s="21"/>
      <c r="U321" s="24">
        <f t="shared" si="1"/>
        <v>0</v>
      </c>
      <c r="V321" s="24">
        <f t="shared" si="2"/>
        <v>15</v>
      </c>
      <c r="W321" s="24" t="str">
        <f t="shared" si="3"/>
        <v>Gem</v>
      </c>
      <c r="X321" s="24">
        <f t="shared" si="9"/>
        <v>0.4</v>
      </c>
      <c r="Y321" s="24">
        <f t="shared" si="5"/>
        <v>0</v>
      </c>
      <c r="Z321" s="24">
        <f t="shared" si="6"/>
        <v>0</v>
      </c>
      <c r="AA321" s="24" t="str">
        <f t="shared" si="7"/>
        <v/>
      </c>
      <c r="AB321" s="24" t="str">
        <f t="shared" si="8"/>
        <v/>
      </c>
    </row>
    <row r="322" ht="15.75" hidden="1" customHeight="1">
      <c r="A322" s="20" t="str">
        <f>IF('簡易入力モード'!A322&lt;&gt;"",'簡易入力モード'!A322,"")</f>
        <v/>
      </c>
      <c r="B322" s="20"/>
      <c r="C322" s="21" t="str">
        <f>IF('簡易入力モード'!B322&lt;&gt;"",'簡易入力モード'!B322,"")</f>
        <v/>
      </c>
      <c r="D322" s="21" t="str">
        <f>IF('簡易入力モード'!C322&lt;&gt;"",'簡易入力モード'!C322,"")</f>
        <v/>
      </c>
      <c r="E322" s="21"/>
      <c r="F322" s="21"/>
      <c r="G322" s="21"/>
      <c r="H322" s="21"/>
      <c r="I322" s="21"/>
      <c r="J322" s="21"/>
      <c r="K322" s="21"/>
      <c r="L322" s="22"/>
      <c r="M322" s="22"/>
      <c r="N322" s="22"/>
      <c r="O322" s="22"/>
      <c r="P322" s="22"/>
      <c r="Q322" s="22"/>
      <c r="R322" s="20" t="str">
        <f>IF('簡易入力モード'!E322&lt;&gt;"",'簡易入力モード'!E322,"")</f>
        <v/>
      </c>
      <c r="S322" s="23"/>
      <c r="T322" s="21"/>
      <c r="U322" s="24">
        <f t="shared" si="1"/>
        <v>0</v>
      </c>
      <c r="V322" s="24">
        <f t="shared" si="2"/>
        <v>15</v>
      </c>
      <c r="W322" s="24" t="str">
        <f t="shared" si="3"/>
        <v>Gem</v>
      </c>
      <c r="X322" s="24">
        <f t="shared" si="9"/>
        <v>0.4</v>
      </c>
      <c r="Y322" s="24">
        <f t="shared" si="5"/>
        <v>0</v>
      </c>
      <c r="Z322" s="24">
        <f t="shared" si="6"/>
        <v>0</v>
      </c>
      <c r="AA322" s="24" t="str">
        <f t="shared" si="7"/>
        <v/>
      </c>
      <c r="AB322" s="24" t="str">
        <f t="shared" si="8"/>
        <v/>
      </c>
    </row>
    <row r="323" ht="15.75" hidden="1" customHeight="1">
      <c r="A323" s="20" t="str">
        <f>IF('簡易入力モード'!A323&lt;&gt;"",'簡易入力モード'!A323,"")</f>
        <v/>
      </c>
      <c r="B323" s="20"/>
      <c r="C323" s="21" t="str">
        <f>IF('簡易入力モード'!B323&lt;&gt;"",'簡易入力モード'!B323,"")</f>
        <v/>
      </c>
      <c r="D323" s="21" t="str">
        <f>IF('簡易入力モード'!C323&lt;&gt;"",'簡易入力モード'!C323,"")</f>
        <v/>
      </c>
      <c r="E323" s="21"/>
      <c r="F323" s="21"/>
      <c r="G323" s="21"/>
      <c r="H323" s="21"/>
      <c r="I323" s="21"/>
      <c r="J323" s="21"/>
      <c r="K323" s="21"/>
      <c r="L323" s="22"/>
      <c r="M323" s="22"/>
      <c r="N323" s="22"/>
      <c r="O323" s="22"/>
      <c r="P323" s="22"/>
      <c r="Q323" s="22"/>
      <c r="R323" s="20" t="str">
        <f>IF('簡易入力モード'!E323&lt;&gt;"",'簡易入力モード'!E323,"")</f>
        <v/>
      </c>
      <c r="S323" s="23"/>
      <c r="T323" s="21"/>
      <c r="U323" s="24">
        <f t="shared" si="1"/>
        <v>0</v>
      </c>
      <c r="V323" s="24">
        <f t="shared" si="2"/>
        <v>15</v>
      </c>
      <c r="W323" s="24" t="str">
        <f t="shared" si="3"/>
        <v>Gem</v>
      </c>
      <c r="X323" s="24">
        <f t="shared" si="9"/>
        <v>0.4</v>
      </c>
      <c r="Y323" s="24">
        <f t="shared" si="5"/>
        <v>0</v>
      </c>
      <c r="Z323" s="24">
        <f t="shared" si="6"/>
        <v>0</v>
      </c>
      <c r="AA323" s="24" t="str">
        <f t="shared" si="7"/>
        <v/>
      </c>
      <c r="AB323" s="24" t="str">
        <f t="shared" si="8"/>
        <v/>
      </c>
    </row>
    <row r="324" ht="15.75" hidden="1" customHeight="1">
      <c r="A324" s="20" t="str">
        <f>IF('簡易入力モード'!A324&lt;&gt;"",'簡易入力モード'!A324,"")</f>
        <v/>
      </c>
      <c r="B324" s="20"/>
      <c r="C324" s="21" t="str">
        <f>IF('簡易入力モード'!B324&lt;&gt;"",'簡易入力モード'!B324,"")</f>
        <v/>
      </c>
      <c r="D324" s="21" t="str">
        <f>IF('簡易入力モード'!C324&lt;&gt;"",'簡易入力モード'!C324,"")</f>
        <v/>
      </c>
      <c r="E324" s="21"/>
      <c r="F324" s="21"/>
      <c r="G324" s="21"/>
      <c r="H324" s="21"/>
      <c r="I324" s="21"/>
      <c r="J324" s="21"/>
      <c r="K324" s="21"/>
      <c r="L324" s="22"/>
      <c r="M324" s="22"/>
      <c r="N324" s="22"/>
      <c r="O324" s="22"/>
      <c r="P324" s="22"/>
      <c r="Q324" s="22"/>
      <c r="R324" s="20" t="str">
        <f>IF('簡易入力モード'!E324&lt;&gt;"",'簡易入力モード'!E324,"")</f>
        <v/>
      </c>
      <c r="S324" s="23"/>
      <c r="T324" s="21"/>
      <c r="U324" s="24">
        <f t="shared" si="1"/>
        <v>0</v>
      </c>
      <c r="V324" s="24">
        <f t="shared" si="2"/>
        <v>15</v>
      </c>
      <c r="W324" s="24" t="str">
        <f t="shared" si="3"/>
        <v>Gem</v>
      </c>
      <c r="X324" s="24">
        <f t="shared" si="9"/>
        <v>0.4</v>
      </c>
      <c r="Y324" s="24">
        <f t="shared" si="5"/>
        <v>0</v>
      </c>
      <c r="Z324" s="24">
        <f t="shared" si="6"/>
        <v>0</v>
      </c>
      <c r="AA324" s="24" t="str">
        <f t="shared" si="7"/>
        <v/>
      </c>
      <c r="AB324" s="24" t="str">
        <f t="shared" si="8"/>
        <v/>
      </c>
    </row>
    <row r="325" ht="15.75" hidden="1" customHeight="1">
      <c r="A325" s="20" t="str">
        <f>IF('簡易入力モード'!A325&lt;&gt;"",'簡易入力モード'!A325,"")</f>
        <v/>
      </c>
      <c r="B325" s="20"/>
      <c r="C325" s="21" t="str">
        <f>IF('簡易入力モード'!B325&lt;&gt;"",'簡易入力モード'!B325,"")</f>
        <v/>
      </c>
      <c r="D325" s="21" t="str">
        <f>IF('簡易入力モード'!C325&lt;&gt;"",'簡易入力モード'!C325,"")</f>
        <v/>
      </c>
      <c r="E325" s="21"/>
      <c r="F325" s="21"/>
      <c r="G325" s="21"/>
      <c r="H325" s="21"/>
      <c r="I325" s="21"/>
      <c r="J325" s="21"/>
      <c r="K325" s="21"/>
      <c r="L325" s="22"/>
      <c r="M325" s="22"/>
      <c r="N325" s="22"/>
      <c r="O325" s="22"/>
      <c r="P325" s="22"/>
      <c r="Q325" s="22"/>
      <c r="R325" s="20" t="str">
        <f>IF('簡易入力モード'!E325&lt;&gt;"",'簡易入力モード'!E325,"")</f>
        <v/>
      </c>
      <c r="S325" s="23"/>
      <c r="T325" s="21"/>
      <c r="U325" s="24">
        <f t="shared" si="1"/>
        <v>0</v>
      </c>
      <c r="V325" s="24">
        <f t="shared" si="2"/>
        <v>15</v>
      </c>
      <c r="W325" s="24" t="str">
        <f t="shared" si="3"/>
        <v>Gem</v>
      </c>
      <c r="X325" s="24">
        <f t="shared" si="9"/>
        <v>0.4</v>
      </c>
      <c r="Y325" s="24">
        <f t="shared" si="5"/>
        <v>0</v>
      </c>
      <c r="Z325" s="24">
        <f t="shared" si="6"/>
        <v>0</v>
      </c>
      <c r="AA325" s="24" t="str">
        <f t="shared" si="7"/>
        <v/>
      </c>
      <c r="AB325" s="24" t="str">
        <f t="shared" si="8"/>
        <v/>
      </c>
    </row>
    <row r="326" ht="15.75" hidden="1" customHeight="1">
      <c r="A326" s="20" t="str">
        <f>IF('簡易入力モード'!A326&lt;&gt;"",'簡易入力モード'!A326,"")</f>
        <v/>
      </c>
      <c r="B326" s="20"/>
      <c r="C326" s="21" t="str">
        <f>IF('簡易入力モード'!B326&lt;&gt;"",'簡易入力モード'!B326,"")</f>
        <v/>
      </c>
      <c r="D326" s="21" t="str">
        <f>IF('簡易入力モード'!C326&lt;&gt;"",'簡易入力モード'!C326,"")</f>
        <v/>
      </c>
      <c r="E326" s="21"/>
      <c r="F326" s="21"/>
      <c r="G326" s="21"/>
      <c r="H326" s="21"/>
      <c r="I326" s="21"/>
      <c r="J326" s="21"/>
      <c r="K326" s="21"/>
      <c r="L326" s="22"/>
      <c r="M326" s="22"/>
      <c r="N326" s="22"/>
      <c r="O326" s="22"/>
      <c r="P326" s="22"/>
      <c r="Q326" s="22"/>
      <c r="R326" s="20" t="str">
        <f>IF('簡易入力モード'!E326&lt;&gt;"",'簡易入力モード'!E326,"")</f>
        <v/>
      </c>
      <c r="S326" s="23"/>
      <c r="T326" s="21"/>
      <c r="U326" s="24">
        <f t="shared" si="1"/>
        <v>0</v>
      </c>
      <c r="V326" s="24">
        <f t="shared" si="2"/>
        <v>15</v>
      </c>
      <c r="W326" s="24" t="str">
        <f t="shared" si="3"/>
        <v>Gem</v>
      </c>
      <c r="X326" s="24">
        <f t="shared" si="9"/>
        <v>0.4</v>
      </c>
      <c r="Y326" s="24">
        <f t="shared" si="5"/>
        <v>0</v>
      </c>
      <c r="Z326" s="24">
        <f t="shared" si="6"/>
        <v>0</v>
      </c>
      <c r="AA326" s="24" t="str">
        <f t="shared" si="7"/>
        <v/>
      </c>
      <c r="AB326" s="24" t="str">
        <f t="shared" si="8"/>
        <v/>
      </c>
    </row>
    <row r="327" ht="15.75" hidden="1" customHeight="1">
      <c r="A327" s="20" t="str">
        <f>IF('簡易入力モード'!A327&lt;&gt;"",'簡易入力モード'!A327,"")</f>
        <v/>
      </c>
      <c r="B327" s="20"/>
      <c r="C327" s="21" t="str">
        <f>IF('簡易入力モード'!B327&lt;&gt;"",'簡易入力モード'!B327,"")</f>
        <v/>
      </c>
      <c r="D327" s="21" t="str">
        <f>IF('簡易入力モード'!C327&lt;&gt;"",'簡易入力モード'!C327,"")</f>
        <v/>
      </c>
      <c r="E327" s="21"/>
      <c r="F327" s="21"/>
      <c r="G327" s="21"/>
      <c r="H327" s="21"/>
      <c r="I327" s="21"/>
      <c r="J327" s="21"/>
      <c r="K327" s="21"/>
      <c r="L327" s="22"/>
      <c r="M327" s="22"/>
      <c r="N327" s="22"/>
      <c r="O327" s="22"/>
      <c r="P327" s="22"/>
      <c r="Q327" s="22"/>
      <c r="R327" s="20" t="str">
        <f>IF('簡易入力モード'!E327&lt;&gt;"",'簡易入力モード'!E327,"")</f>
        <v/>
      </c>
      <c r="S327" s="23"/>
      <c r="T327" s="21"/>
      <c r="U327" s="24">
        <f t="shared" si="1"/>
        <v>0</v>
      </c>
      <c r="V327" s="24">
        <f t="shared" si="2"/>
        <v>15</v>
      </c>
      <c r="W327" s="24" t="str">
        <f t="shared" si="3"/>
        <v>Gem</v>
      </c>
      <c r="X327" s="24">
        <f t="shared" si="9"/>
        <v>0.4</v>
      </c>
      <c r="Y327" s="24">
        <f t="shared" si="5"/>
        <v>0</v>
      </c>
      <c r="Z327" s="24">
        <f t="shared" si="6"/>
        <v>0</v>
      </c>
      <c r="AA327" s="24" t="str">
        <f t="shared" si="7"/>
        <v/>
      </c>
      <c r="AB327" s="24" t="str">
        <f t="shared" si="8"/>
        <v/>
      </c>
    </row>
    <row r="328" ht="15.75" hidden="1" customHeight="1">
      <c r="A328" s="20" t="str">
        <f>IF('簡易入力モード'!A328&lt;&gt;"",'簡易入力モード'!A328,"")</f>
        <v/>
      </c>
      <c r="B328" s="20"/>
      <c r="C328" s="21" t="str">
        <f>IF('簡易入力モード'!B328&lt;&gt;"",'簡易入力モード'!B328,"")</f>
        <v/>
      </c>
      <c r="D328" s="21" t="str">
        <f>IF('簡易入力モード'!C328&lt;&gt;"",'簡易入力モード'!C328,"")</f>
        <v/>
      </c>
      <c r="E328" s="21"/>
      <c r="F328" s="21"/>
      <c r="G328" s="21"/>
      <c r="H328" s="21"/>
      <c r="I328" s="21"/>
      <c r="J328" s="21"/>
      <c r="K328" s="21"/>
      <c r="L328" s="22"/>
      <c r="M328" s="22"/>
      <c r="N328" s="22"/>
      <c r="O328" s="22"/>
      <c r="P328" s="22"/>
      <c r="Q328" s="22"/>
      <c r="R328" s="20" t="str">
        <f>IF('簡易入力モード'!E328&lt;&gt;"",'簡易入力モード'!E328,"")</f>
        <v/>
      </c>
      <c r="S328" s="23"/>
      <c r="T328" s="21"/>
      <c r="U328" s="24">
        <f t="shared" si="1"/>
        <v>0</v>
      </c>
      <c r="V328" s="24">
        <f t="shared" si="2"/>
        <v>15</v>
      </c>
      <c r="W328" s="24" t="str">
        <f t="shared" si="3"/>
        <v>Gem</v>
      </c>
      <c r="X328" s="24">
        <f t="shared" si="9"/>
        <v>0.4</v>
      </c>
      <c r="Y328" s="24">
        <f t="shared" si="5"/>
        <v>0</v>
      </c>
      <c r="Z328" s="24">
        <f t="shared" si="6"/>
        <v>0</v>
      </c>
      <c r="AA328" s="24" t="str">
        <f t="shared" si="7"/>
        <v/>
      </c>
      <c r="AB328" s="24" t="str">
        <f t="shared" si="8"/>
        <v/>
      </c>
    </row>
    <row r="329" ht="15.75" hidden="1" customHeight="1">
      <c r="A329" s="20" t="str">
        <f>IF('簡易入力モード'!A329&lt;&gt;"",'簡易入力モード'!A329,"")</f>
        <v/>
      </c>
      <c r="B329" s="20"/>
      <c r="C329" s="21" t="str">
        <f>IF('簡易入力モード'!B329&lt;&gt;"",'簡易入力モード'!B329,"")</f>
        <v/>
      </c>
      <c r="D329" s="21" t="str">
        <f>IF('簡易入力モード'!C329&lt;&gt;"",'簡易入力モード'!C329,"")</f>
        <v/>
      </c>
      <c r="E329" s="21"/>
      <c r="F329" s="21"/>
      <c r="G329" s="21"/>
      <c r="H329" s="21"/>
      <c r="I329" s="21"/>
      <c r="J329" s="21"/>
      <c r="K329" s="21"/>
      <c r="L329" s="22"/>
      <c r="M329" s="22"/>
      <c r="N329" s="22"/>
      <c r="O329" s="22"/>
      <c r="P329" s="22"/>
      <c r="Q329" s="22"/>
      <c r="R329" s="20" t="str">
        <f>IF('簡易入力モード'!E329&lt;&gt;"",'簡易入力モード'!E329,"")</f>
        <v/>
      </c>
      <c r="S329" s="23"/>
      <c r="T329" s="21"/>
      <c r="U329" s="24">
        <f t="shared" si="1"/>
        <v>0</v>
      </c>
      <c r="V329" s="24">
        <f t="shared" si="2"/>
        <v>15</v>
      </c>
      <c r="W329" s="24" t="str">
        <f t="shared" si="3"/>
        <v>Gem</v>
      </c>
      <c r="X329" s="24">
        <f t="shared" si="9"/>
        <v>0.4</v>
      </c>
      <c r="Y329" s="24">
        <f t="shared" si="5"/>
        <v>0</v>
      </c>
      <c r="Z329" s="24">
        <f t="shared" si="6"/>
        <v>0</v>
      </c>
      <c r="AA329" s="24" t="str">
        <f t="shared" si="7"/>
        <v/>
      </c>
      <c r="AB329" s="24" t="str">
        <f t="shared" si="8"/>
        <v/>
      </c>
    </row>
    <row r="330" ht="15.75" hidden="1" customHeight="1">
      <c r="A330" s="20" t="str">
        <f>IF('簡易入力モード'!A330&lt;&gt;"",'簡易入力モード'!A330,"")</f>
        <v/>
      </c>
      <c r="B330" s="20"/>
      <c r="C330" s="21" t="str">
        <f>IF('簡易入力モード'!B330&lt;&gt;"",'簡易入力モード'!B330,"")</f>
        <v/>
      </c>
      <c r="D330" s="21" t="str">
        <f>IF('簡易入力モード'!C330&lt;&gt;"",'簡易入力モード'!C330,"")</f>
        <v/>
      </c>
      <c r="E330" s="21"/>
      <c r="F330" s="21"/>
      <c r="G330" s="21"/>
      <c r="H330" s="21"/>
      <c r="I330" s="21"/>
      <c r="J330" s="21"/>
      <c r="K330" s="21"/>
      <c r="L330" s="22"/>
      <c r="M330" s="22"/>
      <c r="N330" s="22"/>
      <c r="O330" s="22"/>
      <c r="P330" s="22"/>
      <c r="Q330" s="22"/>
      <c r="R330" s="20" t="str">
        <f>IF('簡易入力モード'!E330&lt;&gt;"",'簡易入力モード'!E330,"")</f>
        <v/>
      </c>
      <c r="S330" s="23"/>
      <c r="T330" s="21"/>
      <c r="U330" s="24">
        <f t="shared" si="1"/>
        <v>0</v>
      </c>
      <c r="V330" s="24">
        <f t="shared" si="2"/>
        <v>15</v>
      </c>
      <c r="W330" s="24" t="str">
        <f t="shared" si="3"/>
        <v>Gem</v>
      </c>
      <c r="X330" s="24">
        <f t="shared" si="9"/>
        <v>0.4</v>
      </c>
      <c r="Y330" s="24">
        <f t="shared" si="5"/>
        <v>0</v>
      </c>
      <c r="Z330" s="24">
        <f t="shared" si="6"/>
        <v>0</v>
      </c>
      <c r="AA330" s="24" t="str">
        <f t="shared" si="7"/>
        <v/>
      </c>
      <c r="AB330" s="24" t="str">
        <f t="shared" si="8"/>
        <v/>
      </c>
    </row>
    <row r="331" ht="15.75" hidden="1" customHeight="1">
      <c r="A331" s="20" t="str">
        <f>IF('簡易入力モード'!A331&lt;&gt;"",'簡易入力モード'!A331,"")</f>
        <v/>
      </c>
      <c r="B331" s="20"/>
      <c r="C331" s="21" t="str">
        <f>IF('簡易入力モード'!B331&lt;&gt;"",'簡易入力モード'!B331,"")</f>
        <v/>
      </c>
      <c r="D331" s="21" t="str">
        <f>IF('簡易入力モード'!C331&lt;&gt;"",'簡易入力モード'!C331,"")</f>
        <v/>
      </c>
      <c r="E331" s="21"/>
      <c r="F331" s="21"/>
      <c r="G331" s="21"/>
      <c r="H331" s="21"/>
      <c r="I331" s="21"/>
      <c r="J331" s="21"/>
      <c r="K331" s="21"/>
      <c r="L331" s="22"/>
      <c r="M331" s="22"/>
      <c r="N331" s="22"/>
      <c r="O331" s="22"/>
      <c r="P331" s="22"/>
      <c r="Q331" s="22"/>
      <c r="R331" s="20" t="str">
        <f>IF('簡易入力モード'!E331&lt;&gt;"",'簡易入力モード'!E331,"")</f>
        <v/>
      </c>
      <c r="S331" s="23"/>
      <c r="T331" s="21"/>
      <c r="U331" s="24">
        <f t="shared" si="1"/>
        <v>0</v>
      </c>
      <c r="V331" s="24">
        <f t="shared" si="2"/>
        <v>15</v>
      </c>
      <c r="W331" s="24" t="str">
        <f t="shared" si="3"/>
        <v>Gem</v>
      </c>
      <c r="X331" s="24">
        <f t="shared" si="9"/>
        <v>0.4</v>
      </c>
      <c r="Y331" s="24">
        <f t="shared" si="5"/>
        <v>0</v>
      </c>
      <c r="Z331" s="24">
        <f t="shared" si="6"/>
        <v>0</v>
      </c>
      <c r="AA331" s="24" t="str">
        <f t="shared" si="7"/>
        <v/>
      </c>
      <c r="AB331" s="24" t="str">
        <f t="shared" si="8"/>
        <v/>
      </c>
    </row>
    <row r="332" ht="15.75" hidden="1" customHeight="1">
      <c r="A332" s="20" t="str">
        <f>IF('簡易入力モード'!A332&lt;&gt;"",'簡易入力モード'!A332,"")</f>
        <v/>
      </c>
      <c r="B332" s="20"/>
      <c r="C332" s="21" t="str">
        <f>IF('簡易入力モード'!B332&lt;&gt;"",'簡易入力モード'!B332,"")</f>
        <v/>
      </c>
      <c r="D332" s="21" t="str">
        <f>IF('簡易入力モード'!C332&lt;&gt;"",'簡易入力モード'!C332,"")</f>
        <v/>
      </c>
      <c r="E332" s="21"/>
      <c r="F332" s="21"/>
      <c r="G332" s="21"/>
      <c r="H332" s="21"/>
      <c r="I332" s="21"/>
      <c r="J332" s="21"/>
      <c r="K332" s="21"/>
      <c r="L332" s="22"/>
      <c r="M332" s="22"/>
      <c r="N332" s="22"/>
      <c r="O332" s="22"/>
      <c r="P332" s="22"/>
      <c r="Q332" s="22"/>
      <c r="R332" s="20" t="str">
        <f>IF('簡易入力モード'!E332&lt;&gt;"",'簡易入力モード'!E332,"")</f>
        <v/>
      </c>
      <c r="S332" s="23"/>
      <c r="T332" s="21"/>
      <c r="U332" s="24">
        <f t="shared" si="1"/>
        <v>0</v>
      </c>
      <c r="V332" s="24">
        <f t="shared" si="2"/>
        <v>15</v>
      </c>
      <c r="W332" s="24" t="str">
        <f t="shared" si="3"/>
        <v>Gem</v>
      </c>
      <c r="X332" s="24">
        <f t="shared" si="9"/>
        <v>0.4</v>
      </c>
      <c r="Y332" s="24">
        <f t="shared" si="5"/>
        <v>0</v>
      </c>
      <c r="Z332" s="24">
        <f t="shared" si="6"/>
        <v>0</v>
      </c>
      <c r="AA332" s="24" t="str">
        <f t="shared" si="7"/>
        <v/>
      </c>
      <c r="AB332" s="24" t="str">
        <f t="shared" si="8"/>
        <v/>
      </c>
    </row>
    <row r="333" ht="15.75" hidden="1" customHeight="1">
      <c r="A333" s="20" t="str">
        <f>IF('簡易入力モード'!A333&lt;&gt;"",'簡易入力モード'!A333,"")</f>
        <v/>
      </c>
      <c r="B333" s="20"/>
      <c r="C333" s="21" t="str">
        <f>IF('簡易入力モード'!B333&lt;&gt;"",'簡易入力モード'!B333,"")</f>
        <v/>
      </c>
      <c r="D333" s="21" t="str">
        <f>IF('簡易入力モード'!C333&lt;&gt;"",'簡易入力モード'!C333,"")</f>
        <v/>
      </c>
      <c r="E333" s="21"/>
      <c r="F333" s="21"/>
      <c r="G333" s="21"/>
      <c r="H333" s="21"/>
      <c r="I333" s="21"/>
      <c r="J333" s="21"/>
      <c r="K333" s="21"/>
      <c r="L333" s="22"/>
      <c r="M333" s="22"/>
      <c r="N333" s="22"/>
      <c r="O333" s="22"/>
      <c r="P333" s="22"/>
      <c r="Q333" s="22"/>
      <c r="R333" s="20" t="str">
        <f>IF('簡易入力モード'!E333&lt;&gt;"",'簡易入力モード'!E333,"")</f>
        <v/>
      </c>
      <c r="S333" s="23"/>
      <c r="T333" s="21"/>
      <c r="U333" s="24">
        <f t="shared" si="1"/>
        <v>0</v>
      </c>
      <c r="V333" s="24">
        <f t="shared" si="2"/>
        <v>15</v>
      </c>
      <c r="W333" s="24" t="str">
        <f t="shared" si="3"/>
        <v>Gem</v>
      </c>
      <c r="X333" s="24">
        <f t="shared" si="9"/>
        <v>0.4</v>
      </c>
      <c r="Y333" s="24">
        <f t="shared" si="5"/>
        <v>0</v>
      </c>
      <c r="Z333" s="24">
        <f t="shared" si="6"/>
        <v>0</v>
      </c>
      <c r="AA333" s="24" t="str">
        <f t="shared" si="7"/>
        <v/>
      </c>
      <c r="AB333" s="24" t="str">
        <f t="shared" si="8"/>
        <v/>
      </c>
    </row>
    <row r="334" ht="15.75" hidden="1" customHeight="1">
      <c r="A334" s="20" t="str">
        <f>IF('簡易入力モード'!A334&lt;&gt;"",'簡易入力モード'!A334,"")</f>
        <v/>
      </c>
      <c r="B334" s="20"/>
      <c r="C334" s="21" t="str">
        <f>IF('簡易入力モード'!B334&lt;&gt;"",'簡易入力モード'!B334,"")</f>
        <v/>
      </c>
      <c r="D334" s="21" t="str">
        <f>IF('簡易入力モード'!C334&lt;&gt;"",'簡易入力モード'!C334,"")</f>
        <v/>
      </c>
      <c r="E334" s="21"/>
      <c r="F334" s="21"/>
      <c r="G334" s="21"/>
      <c r="H334" s="21"/>
      <c r="I334" s="21"/>
      <c r="J334" s="21"/>
      <c r="K334" s="21"/>
      <c r="L334" s="22"/>
      <c r="M334" s="22"/>
      <c r="N334" s="22"/>
      <c r="O334" s="22"/>
      <c r="P334" s="22"/>
      <c r="Q334" s="22"/>
      <c r="R334" s="20" t="str">
        <f>IF('簡易入力モード'!E334&lt;&gt;"",'簡易入力モード'!E334,"")</f>
        <v/>
      </c>
      <c r="S334" s="23"/>
      <c r="T334" s="21"/>
      <c r="U334" s="24">
        <f t="shared" si="1"/>
        <v>0</v>
      </c>
      <c r="V334" s="24">
        <f t="shared" si="2"/>
        <v>15</v>
      </c>
      <c r="W334" s="24" t="str">
        <f t="shared" si="3"/>
        <v>Gem</v>
      </c>
      <c r="X334" s="24">
        <f t="shared" si="9"/>
        <v>0.4</v>
      </c>
      <c r="Y334" s="24">
        <f t="shared" si="5"/>
        <v>0</v>
      </c>
      <c r="Z334" s="24">
        <f t="shared" si="6"/>
        <v>0</v>
      </c>
      <c r="AA334" s="24" t="str">
        <f t="shared" si="7"/>
        <v/>
      </c>
      <c r="AB334" s="24" t="str">
        <f t="shared" si="8"/>
        <v/>
      </c>
    </row>
    <row r="335" ht="15.75" hidden="1" customHeight="1">
      <c r="A335" s="20" t="str">
        <f>IF('簡易入力モード'!A335&lt;&gt;"",'簡易入力モード'!A335,"")</f>
        <v/>
      </c>
      <c r="B335" s="20"/>
      <c r="C335" s="21" t="str">
        <f>IF('簡易入力モード'!B335&lt;&gt;"",'簡易入力モード'!B335,"")</f>
        <v/>
      </c>
      <c r="D335" s="21" t="str">
        <f>IF('簡易入力モード'!C335&lt;&gt;"",'簡易入力モード'!C335,"")</f>
        <v/>
      </c>
      <c r="E335" s="21"/>
      <c r="F335" s="21"/>
      <c r="G335" s="21"/>
      <c r="H335" s="21"/>
      <c r="I335" s="21"/>
      <c r="J335" s="21"/>
      <c r="K335" s="21"/>
      <c r="L335" s="22"/>
      <c r="M335" s="22"/>
      <c r="N335" s="22"/>
      <c r="O335" s="22"/>
      <c r="P335" s="22"/>
      <c r="Q335" s="22"/>
      <c r="R335" s="20" t="str">
        <f>IF('簡易入力モード'!E335&lt;&gt;"",'簡易入力モード'!E335,"")</f>
        <v/>
      </c>
      <c r="S335" s="23"/>
      <c r="T335" s="21"/>
      <c r="U335" s="24">
        <f t="shared" si="1"/>
        <v>0</v>
      </c>
      <c r="V335" s="24">
        <f t="shared" si="2"/>
        <v>15</v>
      </c>
      <c r="W335" s="24" t="str">
        <f t="shared" si="3"/>
        <v>Gem</v>
      </c>
      <c r="X335" s="24">
        <f t="shared" si="9"/>
        <v>0.4</v>
      </c>
      <c r="Y335" s="24">
        <f t="shared" si="5"/>
        <v>0</v>
      </c>
      <c r="Z335" s="24">
        <f t="shared" si="6"/>
        <v>0</v>
      </c>
      <c r="AA335" s="24" t="str">
        <f t="shared" si="7"/>
        <v/>
      </c>
      <c r="AB335" s="24" t="str">
        <f t="shared" si="8"/>
        <v/>
      </c>
    </row>
    <row r="336" ht="15.75" hidden="1" customHeight="1">
      <c r="A336" s="20" t="str">
        <f>IF('簡易入力モード'!A336&lt;&gt;"",'簡易入力モード'!A336,"")</f>
        <v/>
      </c>
      <c r="B336" s="20"/>
      <c r="C336" s="21" t="str">
        <f>IF('簡易入力モード'!B336&lt;&gt;"",'簡易入力モード'!B336,"")</f>
        <v/>
      </c>
      <c r="D336" s="21" t="str">
        <f>IF('簡易入力モード'!C336&lt;&gt;"",'簡易入力モード'!C336,"")</f>
        <v/>
      </c>
      <c r="E336" s="21"/>
      <c r="F336" s="21"/>
      <c r="G336" s="21"/>
      <c r="H336" s="21"/>
      <c r="I336" s="21"/>
      <c r="J336" s="21"/>
      <c r="K336" s="21"/>
      <c r="L336" s="22"/>
      <c r="M336" s="22"/>
      <c r="N336" s="22"/>
      <c r="O336" s="22"/>
      <c r="P336" s="22"/>
      <c r="Q336" s="22"/>
      <c r="R336" s="20" t="str">
        <f>IF('簡易入力モード'!E336&lt;&gt;"",'簡易入力モード'!E336,"")</f>
        <v/>
      </c>
      <c r="S336" s="23"/>
      <c r="T336" s="21"/>
      <c r="U336" s="24">
        <f t="shared" si="1"/>
        <v>0</v>
      </c>
      <c r="V336" s="24">
        <f t="shared" si="2"/>
        <v>15</v>
      </c>
      <c r="W336" s="24" t="str">
        <f t="shared" si="3"/>
        <v>Gem</v>
      </c>
      <c r="X336" s="24">
        <f t="shared" si="9"/>
        <v>0.4</v>
      </c>
      <c r="Y336" s="24">
        <f t="shared" si="5"/>
        <v>0</v>
      </c>
      <c r="Z336" s="24">
        <f t="shared" si="6"/>
        <v>0</v>
      </c>
      <c r="AA336" s="24" t="str">
        <f t="shared" si="7"/>
        <v/>
      </c>
      <c r="AB336" s="24" t="str">
        <f t="shared" si="8"/>
        <v/>
      </c>
    </row>
    <row r="337" ht="15.75" hidden="1" customHeight="1">
      <c r="A337" s="20" t="str">
        <f>IF('簡易入力モード'!A337&lt;&gt;"",'簡易入力モード'!A337,"")</f>
        <v/>
      </c>
      <c r="B337" s="20"/>
      <c r="C337" s="21" t="str">
        <f>IF('簡易入力モード'!B337&lt;&gt;"",'簡易入力モード'!B337,"")</f>
        <v/>
      </c>
      <c r="D337" s="21" t="str">
        <f>IF('簡易入力モード'!C337&lt;&gt;"",'簡易入力モード'!C337,"")</f>
        <v/>
      </c>
      <c r="E337" s="21"/>
      <c r="F337" s="21"/>
      <c r="G337" s="21"/>
      <c r="H337" s="21"/>
      <c r="I337" s="21"/>
      <c r="J337" s="21"/>
      <c r="K337" s="21"/>
      <c r="L337" s="22"/>
      <c r="M337" s="22"/>
      <c r="N337" s="22"/>
      <c r="O337" s="22"/>
      <c r="P337" s="22"/>
      <c r="Q337" s="22"/>
      <c r="R337" s="20" t="str">
        <f>IF('簡易入力モード'!E337&lt;&gt;"",'簡易入力モード'!E337,"")</f>
        <v/>
      </c>
      <c r="S337" s="23"/>
      <c r="T337" s="21"/>
      <c r="U337" s="24">
        <f t="shared" si="1"/>
        <v>0</v>
      </c>
      <c r="V337" s="24">
        <f t="shared" si="2"/>
        <v>15</v>
      </c>
      <c r="W337" s="24" t="str">
        <f t="shared" si="3"/>
        <v>Gem</v>
      </c>
      <c r="X337" s="24">
        <f t="shared" si="9"/>
        <v>0.4</v>
      </c>
      <c r="Y337" s="24">
        <f t="shared" si="5"/>
        <v>0</v>
      </c>
      <c r="Z337" s="24">
        <f t="shared" si="6"/>
        <v>0</v>
      </c>
      <c r="AA337" s="24" t="str">
        <f t="shared" si="7"/>
        <v/>
      </c>
      <c r="AB337" s="24" t="str">
        <f t="shared" si="8"/>
        <v/>
      </c>
    </row>
    <row r="338" ht="15.75" hidden="1" customHeight="1">
      <c r="A338" s="20" t="str">
        <f>IF('簡易入力モード'!A338&lt;&gt;"",'簡易入力モード'!A338,"")</f>
        <v/>
      </c>
      <c r="B338" s="20"/>
      <c r="C338" s="21" t="str">
        <f>IF('簡易入力モード'!B338&lt;&gt;"",'簡易入力モード'!B338,"")</f>
        <v/>
      </c>
      <c r="D338" s="21" t="str">
        <f>IF('簡易入力モード'!C338&lt;&gt;"",'簡易入力モード'!C338,"")</f>
        <v/>
      </c>
      <c r="E338" s="21"/>
      <c r="F338" s="21"/>
      <c r="G338" s="21"/>
      <c r="H338" s="21"/>
      <c r="I338" s="21"/>
      <c r="J338" s="21"/>
      <c r="K338" s="21"/>
      <c r="L338" s="22"/>
      <c r="M338" s="22"/>
      <c r="N338" s="22"/>
      <c r="O338" s="22"/>
      <c r="P338" s="22"/>
      <c r="Q338" s="22"/>
      <c r="R338" s="20" t="str">
        <f>IF('簡易入力モード'!E338&lt;&gt;"",'簡易入力モード'!E338,"")</f>
        <v/>
      </c>
      <c r="S338" s="23"/>
      <c r="T338" s="21"/>
      <c r="U338" s="24">
        <f t="shared" si="1"/>
        <v>0</v>
      </c>
      <c r="V338" s="24">
        <f t="shared" si="2"/>
        <v>15</v>
      </c>
      <c r="W338" s="24" t="str">
        <f t="shared" si="3"/>
        <v>Gem</v>
      </c>
      <c r="X338" s="24">
        <f t="shared" si="9"/>
        <v>0.4</v>
      </c>
      <c r="Y338" s="24">
        <f t="shared" si="5"/>
        <v>0</v>
      </c>
      <c r="Z338" s="24">
        <f t="shared" si="6"/>
        <v>0</v>
      </c>
      <c r="AA338" s="24" t="str">
        <f t="shared" si="7"/>
        <v/>
      </c>
      <c r="AB338" s="24" t="str">
        <f t="shared" si="8"/>
        <v/>
      </c>
    </row>
    <row r="339" ht="15.75" hidden="1" customHeight="1">
      <c r="A339" s="20" t="str">
        <f>IF('簡易入力モード'!A339&lt;&gt;"",'簡易入力モード'!A339,"")</f>
        <v/>
      </c>
      <c r="B339" s="20"/>
      <c r="C339" s="21" t="str">
        <f>IF('簡易入力モード'!B339&lt;&gt;"",'簡易入力モード'!B339,"")</f>
        <v/>
      </c>
      <c r="D339" s="21" t="str">
        <f>IF('簡易入力モード'!C339&lt;&gt;"",'簡易入力モード'!C339,"")</f>
        <v/>
      </c>
      <c r="E339" s="21"/>
      <c r="F339" s="21"/>
      <c r="G339" s="21"/>
      <c r="H339" s="21"/>
      <c r="I339" s="21"/>
      <c r="J339" s="21"/>
      <c r="K339" s="21"/>
      <c r="L339" s="22"/>
      <c r="M339" s="22"/>
      <c r="N339" s="22"/>
      <c r="O339" s="22"/>
      <c r="P339" s="22"/>
      <c r="Q339" s="22"/>
      <c r="R339" s="20" t="str">
        <f>IF('簡易入力モード'!E339&lt;&gt;"",'簡易入力モード'!E339,"")</f>
        <v/>
      </c>
      <c r="S339" s="23"/>
      <c r="T339" s="21"/>
      <c r="U339" s="24">
        <f t="shared" si="1"/>
        <v>0</v>
      </c>
      <c r="V339" s="24">
        <f t="shared" si="2"/>
        <v>15</v>
      </c>
      <c r="W339" s="24" t="str">
        <f t="shared" si="3"/>
        <v>Gem</v>
      </c>
      <c r="X339" s="24">
        <f t="shared" si="9"/>
        <v>0.4</v>
      </c>
      <c r="Y339" s="24">
        <f t="shared" si="5"/>
        <v>0</v>
      </c>
      <c r="Z339" s="24">
        <f t="shared" si="6"/>
        <v>0</v>
      </c>
      <c r="AA339" s="24" t="str">
        <f t="shared" si="7"/>
        <v/>
      </c>
      <c r="AB339" s="24" t="str">
        <f t="shared" si="8"/>
        <v/>
      </c>
    </row>
    <row r="340" ht="15.75" hidden="1" customHeight="1">
      <c r="A340" s="20" t="str">
        <f>IF('簡易入力モード'!A340&lt;&gt;"",'簡易入力モード'!A340,"")</f>
        <v/>
      </c>
      <c r="B340" s="20"/>
      <c r="C340" s="21" t="str">
        <f>IF('簡易入力モード'!B340&lt;&gt;"",'簡易入力モード'!B340,"")</f>
        <v/>
      </c>
      <c r="D340" s="21" t="str">
        <f>IF('簡易入力モード'!C340&lt;&gt;"",'簡易入力モード'!C340,"")</f>
        <v/>
      </c>
      <c r="E340" s="21"/>
      <c r="F340" s="21"/>
      <c r="G340" s="21"/>
      <c r="H340" s="21"/>
      <c r="I340" s="21"/>
      <c r="J340" s="21"/>
      <c r="K340" s="21"/>
      <c r="L340" s="22"/>
      <c r="M340" s="22"/>
      <c r="N340" s="22"/>
      <c r="O340" s="22"/>
      <c r="P340" s="22"/>
      <c r="Q340" s="22"/>
      <c r="R340" s="20" t="str">
        <f>IF('簡易入力モード'!E340&lt;&gt;"",'簡易入力モード'!E340,"")</f>
        <v/>
      </c>
      <c r="S340" s="23"/>
      <c r="T340" s="21"/>
      <c r="U340" s="24">
        <f t="shared" si="1"/>
        <v>0</v>
      </c>
      <c r="V340" s="24">
        <f t="shared" si="2"/>
        <v>15</v>
      </c>
      <c r="W340" s="24" t="str">
        <f t="shared" si="3"/>
        <v>Gem</v>
      </c>
      <c r="X340" s="24">
        <f t="shared" si="9"/>
        <v>0.4</v>
      </c>
      <c r="Y340" s="24">
        <f t="shared" si="5"/>
        <v>0</v>
      </c>
      <c r="Z340" s="24">
        <f t="shared" si="6"/>
        <v>0</v>
      </c>
      <c r="AA340" s="24" t="str">
        <f t="shared" si="7"/>
        <v/>
      </c>
      <c r="AB340" s="24" t="str">
        <f t="shared" si="8"/>
        <v/>
      </c>
    </row>
    <row r="341" ht="15.75" hidden="1" customHeight="1">
      <c r="A341" s="20" t="str">
        <f>IF('簡易入力モード'!A341&lt;&gt;"",'簡易入力モード'!A341,"")</f>
        <v/>
      </c>
      <c r="B341" s="20"/>
      <c r="C341" s="21" t="str">
        <f>IF('簡易入力モード'!B341&lt;&gt;"",'簡易入力モード'!B341,"")</f>
        <v/>
      </c>
      <c r="D341" s="21" t="str">
        <f>IF('簡易入力モード'!C341&lt;&gt;"",'簡易入力モード'!C341,"")</f>
        <v/>
      </c>
      <c r="E341" s="21"/>
      <c r="F341" s="21"/>
      <c r="G341" s="21"/>
      <c r="H341" s="21"/>
      <c r="I341" s="21"/>
      <c r="J341" s="21"/>
      <c r="K341" s="21"/>
      <c r="L341" s="22"/>
      <c r="M341" s="22"/>
      <c r="N341" s="22"/>
      <c r="O341" s="22"/>
      <c r="P341" s="22"/>
      <c r="Q341" s="22"/>
      <c r="R341" s="20" t="str">
        <f>IF('簡易入力モード'!E341&lt;&gt;"",'簡易入力モード'!E341,"")</f>
        <v/>
      </c>
      <c r="S341" s="23"/>
      <c r="T341" s="21"/>
      <c r="U341" s="24">
        <f t="shared" si="1"/>
        <v>0</v>
      </c>
      <c r="V341" s="24">
        <f t="shared" si="2"/>
        <v>15</v>
      </c>
      <c r="W341" s="24" t="str">
        <f t="shared" si="3"/>
        <v>Gem</v>
      </c>
      <c r="X341" s="24">
        <f t="shared" si="9"/>
        <v>0.4</v>
      </c>
      <c r="Y341" s="24">
        <f t="shared" si="5"/>
        <v>0</v>
      </c>
      <c r="Z341" s="24">
        <f t="shared" si="6"/>
        <v>0</v>
      </c>
      <c r="AA341" s="24" t="str">
        <f t="shared" si="7"/>
        <v/>
      </c>
      <c r="AB341" s="24" t="str">
        <f t="shared" si="8"/>
        <v/>
      </c>
    </row>
    <row r="342" ht="15.75" hidden="1" customHeight="1">
      <c r="A342" s="20" t="str">
        <f>IF('簡易入力モード'!A342&lt;&gt;"",'簡易入力モード'!A342,"")</f>
        <v/>
      </c>
      <c r="B342" s="20"/>
      <c r="C342" s="21" t="str">
        <f>IF('簡易入力モード'!B342&lt;&gt;"",'簡易入力モード'!B342,"")</f>
        <v/>
      </c>
      <c r="D342" s="21" t="str">
        <f>IF('簡易入力モード'!C342&lt;&gt;"",'簡易入力モード'!C342,"")</f>
        <v/>
      </c>
      <c r="E342" s="21"/>
      <c r="F342" s="21"/>
      <c r="G342" s="21"/>
      <c r="H342" s="21"/>
      <c r="I342" s="21"/>
      <c r="J342" s="21"/>
      <c r="K342" s="21"/>
      <c r="L342" s="22"/>
      <c r="M342" s="22"/>
      <c r="N342" s="22"/>
      <c r="O342" s="22"/>
      <c r="P342" s="22"/>
      <c r="Q342" s="22"/>
      <c r="R342" s="20" t="str">
        <f>IF('簡易入力モード'!E342&lt;&gt;"",'簡易入力モード'!E342,"")</f>
        <v/>
      </c>
      <c r="S342" s="23"/>
      <c r="T342" s="21"/>
      <c r="U342" s="24">
        <f t="shared" si="1"/>
        <v>0</v>
      </c>
      <c r="V342" s="24">
        <f t="shared" si="2"/>
        <v>15</v>
      </c>
      <c r="W342" s="24" t="str">
        <f t="shared" si="3"/>
        <v>Gem</v>
      </c>
      <c r="X342" s="24">
        <f t="shared" si="9"/>
        <v>0.4</v>
      </c>
      <c r="Y342" s="24">
        <f t="shared" si="5"/>
        <v>0</v>
      </c>
      <c r="Z342" s="24">
        <f t="shared" si="6"/>
        <v>0</v>
      </c>
      <c r="AA342" s="24" t="str">
        <f t="shared" si="7"/>
        <v/>
      </c>
      <c r="AB342" s="24" t="str">
        <f t="shared" si="8"/>
        <v/>
      </c>
    </row>
    <row r="343" ht="15.75" hidden="1" customHeight="1">
      <c r="A343" s="20" t="str">
        <f>IF('簡易入力モード'!A343&lt;&gt;"",'簡易入力モード'!A343,"")</f>
        <v/>
      </c>
      <c r="B343" s="20"/>
      <c r="C343" s="21" t="str">
        <f>IF('簡易入力モード'!B343&lt;&gt;"",'簡易入力モード'!B343,"")</f>
        <v/>
      </c>
      <c r="D343" s="21" t="str">
        <f>IF('簡易入力モード'!C343&lt;&gt;"",'簡易入力モード'!C343,"")</f>
        <v/>
      </c>
      <c r="E343" s="21"/>
      <c r="F343" s="21"/>
      <c r="G343" s="21"/>
      <c r="H343" s="21"/>
      <c r="I343" s="21"/>
      <c r="J343" s="21"/>
      <c r="K343" s="21"/>
      <c r="L343" s="22"/>
      <c r="M343" s="22"/>
      <c r="N343" s="22"/>
      <c r="O343" s="22"/>
      <c r="P343" s="22"/>
      <c r="Q343" s="22"/>
      <c r="R343" s="20" t="str">
        <f>IF('簡易入力モード'!E343&lt;&gt;"",'簡易入力モード'!E343,"")</f>
        <v/>
      </c>
      <c r="S343" s="23"/>
      <c r="T343" s="21"/>
      <c r="U343" s="24">
        <f t="shared" si="1"/>
        <v>0</v>
      </c>
      <c r="V343" s="24">
        <f t="shared" si="2"/>
        <v>15</v>
      </c>
      <c r="W343" s="24" t="str">
        <f t="shared" si="3"/>
        <v>Gem</v>
      </c>
      <c r="X343" s="24">
        <f t="shared" si="9"/>
        <v>0.4</v>
      </c>
      <c r="Y343" s="24">
        <f t="shared" si="5"/>
        <v>0</v>
      </c>
      <c r="Z343" s="24">
        <f t="shared" si="6"/>
        <v>0</v>
      </c>
      <c r="AA343" s="24" t="str">
        <f t="shared" si="7"/>
        <v/>
      </c>
      <c r="AB343" s="24" t="str">
        <f t="shared" si="8"/>
        <v/>
      </c>
    </row>
    <row r="344" ht="15.75" hidden="1" customHeight="1">
      <c r="A344" s="20" t="str">
        <f>IF('簡易入力モード'!A344&lt;&gt;"",'簡易入力モード'!A344,"")</f>
        <v/>
      </c>
      <c r="B344" s="20"/>
      <c r="C344" s="21" t="str">
        <f>IF('簡易入力モード'!B344&lt;&gt;"",'簡易入力モード'!B344,"")</f>
        <v/>
      </c>
      <c r="D344" s="21" t="str">
        <f>IF('簡易入力モード'!C344&lt;&gt;"",'簡易入力モード'!C344,"")</f>
        <v/>
      </c>
      <c r="E344" s="21"/>
      <c r="F344" s="21"/>
      <c r="G344" s="21"/>
      <c r="H344" s="21"/>
      <c r="I344" s="21"/>
      <c r="J344" s="21"/>
      <c r="K344" s="21"/>
      <c r="L344" s="22"/>
      <c r="M344" s="22"/>
      <c r="N344" s="22"/>
      <c r="O344" s="22"/>
      <c r="P344" s="22"/>
      <c r="Q344" s="22"/>
      <c r="R344" s="20" t="str">
        <f>IF('簡易入力モード'!E344&lt;&gt;"",'簡易入力モード'!E344,"")</f>
        <v/>
      </c>
      <c r="S344" s="23"/>
      <c r="T344" s="21"/>
      <c r="U344" s="24">
        <f t="shared" si="1"/>
        <v>0</v>
      </c>
      <c r="V344" s="24">
        <f t="shared" si="2"/>
        <v>15</v>
      </c>
      <c r="W344" s="24" t="str">
        <f t="shared" si="3"/>
        <v>Gem</v>
      </c>
      <c r="X344" s="24">
        <f t="shared" si="9"/>
        <v>0.4</v>
      </c>
      <c r="Y344" s="24">
        <f t="shared" si="5"/>
        <v>0</v>
      </c>
      <c r="Z344" s="24">
        <f t="shared" si="6"/>
        <v>0</v>
      </c>
      <c r="AA344" s="24" t="str">
        <f t="shared" si="7"/>
        <v/>
      </c>
      <c r="AB344" s="24" t="str">
        <f t="shared" si="8"/>
        <v/>
      </c>
    </row>
    <row r="345" ht="15.75" hidden="1" customHeight="1">
      <c r="A345" s="20" t="str">
        <f>IF('簡易入力モード'!A345&lt;&gt;"",'簡易入力モード'!A345,"")</f>
        <v/>
      </c>
      <c r="B345" s="20"/>
      <c r="C345" s="21" t="str">
        <f>IF('簡易入力モード'!B345&lt;&gt;"",'簡易入力モード'!B345,"")</f>
        <v/>
      </c>
      <c r="D345" s="21" t="str">
        <f>IF('簡易入力モード'!C345&lt;&gt;"",'簡易入力モード'!C345,"")</f>
        <v/>
      </c>
      <c r="E345" s="21"/>
      <c r="F345" s="21"/>
      <c r="G345" s="21"/>
      <c r="H345" s="21"/>
      <c r="I345" s="21"/>
      <c r="J345" s="21"/>
      <c r="K345" s="21"/>
      <c r="L345" s="22"/>
      <c r="M345" s="22"/>
      <c r="N345" s="22"/>
      <c r="O345" s="22"/>
      <c r="P345" s="22"/>
      <c r="Q345" s="22"/>
      <c r="R345" s="20" t="str">
        <f>IF('簡易入力モード'!E345&lt;&gt;"",'簡易入力モード'!E345,"")</f>
        <v/>
      </c>
      <c r="S345" s="23"/>
      <c r="T345" s="21"/>
      <c r="U345" s="24">
        <f t="shared" si="1"/>
        <v>0</v>
      </c>
      <c r="V345" s="24">
        <f t="shared" si="2"/>
        <v>15</v>
      </c>
      <c r="W345" s="24" t="str">
        <f t="shared" si="3"/>
        <v>Gem</v>
      </c>
      <c r="X345" s="24">
        <f t="shared" si="9"/>
        <v>0.4</v>
      </c>
      <c r="Y345" s="24">
        <f t="shared" si="5"/>
        <v>0</v>
      </c>
      <c r="Z345" s="24">
        <f t="shared" si="6"/>
        <v>0</v>
      </c>
      <c r="AA345" s="24" t="str">
        <f t="shared" si="7"/>
        <v/>
      </c>
      <c r="AB345" s="24" t="str">
        <f t="shared" si="8"/>
        <v/>
      </c>
    </row>
    <row r="346" ht="15.75" hidden="1" customHeight="1">
      <c r="A346" s="20" t="str">
        <f>IF('簡易入力モード'!A346&lt;&gt;"",'簡易入力モード'!A346,"")</f>
        <v/>
      </c>
      <c r="B346" s="20"/>
      <c r="C346" s="21" t="str">
        <f>IF('簡易入力モード'!B346&lt;&gt;"",'簡易入力モード'!B346,"")</f>
        <v/>
      </c>
      <c r="D346" s="21" t="str">
        <f>IF('簡易入力モード'!C346&lt;&gt;"",'簡易入力モード'!C346,"")</f>
        <v/>
      </c>
      <c r="E346" s="21"/>
      <c r="F346" s="21"/>
      <c r="G346" s="21"/>
      <c r="H346" s="21"/>
      <c r="I346" s="21"/>
      <c r="J346" s="21"/>
      <c r="K346" s="21"/>
      <c r="L346" s="22"/>
      <c r="M346" s="22"/>
      <c r="N346" s="22"/>
      <c r="O346" s="22"/>
      <c r="P346" s="22"/>
      <c r="Q346" s="22"/>
      <c r="R346" s="20" t="str">
        <f>IF('簡易入力モード'!E346&lt;&gt;"",'簡易入力モード'!E346,"")</f>
        <v/>
      </c>
      <c r="S346" s="23"/>
      <c r="T346" s="21"/>
      <c r="U346" s="24">
        <f t="shared" si="1"/>
        <v>0</v>
      </c>
      <c r="V346" s="24">
        <f t="shared" si="2"/>
        <v>15</v>
      </c>
      <c r="W346" s="24" t="str">
        <f t="shared" si="3"/>
        <v>Gem</v>
      </c>
      <c r="X346" s="24">
        <f t="shared" si="9"/>
        <v>0.4</v>
      </c>
      <c r="Y346" s="24">
        <f t="shared" si="5"/>
        <v>0</v>
      </c>
      <c r="Z346" s="24">
        <f t="shared" si="6"/>
        <v>0</v>
      </c>
      <c r="AA346" s="24" t="str">
        <f t="shared" si="7"/>
        <v/>
      </c>
      <c r="AB346" s="24" t="str">
        <f t="shared" si="8"/>
        <v/>
      </c>
    </row>
    <row r="347" ht="15.75" hidden="1" customHeight="1">
      <c r="A347" s="20" t="str">
        <f>IF('簡易入力モード'!A347&lt;&gt;"",'簡易入力モード'!A347,"")</f>
        <v/>
      </c>
      <c r="B347" s="20"/>
      <c r="C347" s="21" t="str">
        <f>IF('簡易入力モード'!B347&lt;&gt;"",'簡易入力モード'!B347,"")</f>
        <v/>
      </c>
      <c r="D347" s="21" t="str">
        <f>IF('簡易入力モード'!C347&lt;&gt;"",'簡易入力モード'!C347,"")</f>
        <v/>
      </c>
      <c r="E347" s="21"/>
      <c r="F347" s="21"/>
      <c r="G347" s="21"/>
      <c r="H347" s="21"/>
      <c r="I347" s="21"/>
      <c r="J347" s="21"/>
      <c r="K347" s="21"/>
      <c r="L347" s="22"/>
      <c r="M347" s="22"/>
      <c r="N347" s="22"/>
      <c r="O347" s="22"/>
      <c r="P347" s="22"/>
      <c r="Q347" s="22"/>
      <c r="R347" s="20" t="str">
        <f>IF('簡易入力モード'!E347&lt;&gt;"",'簡易入力モード'!E347,"")</f>
        <v/>
      </c>
      <c r="S347" s="23"/>
      <c r="T347" s="21"/>
      <c r="U347" s="24">
        <f t="shared" si="1"/>
        <v>0</v>
      </c>
      <c r="V347" s="24">
        <f t="shared" si="2"/>
        <v>15</v>
      </c>
      <c r="W347" s="24" t="str">
        <f t="shared" si="3"/>
        <v>Gem</v>
      </c>
      <c r="X347" s="24">
        <f t="shared" si="9"/>
        <v>0.4</v>
      </c>
      <c r="Y347" s="24">
        <f t="shared" si="5"/>
        <v>0</v>
      </c>
      <c r="Z347" s="24">
        <f t="shared" si="6"/>
        <v>0</v>
      </c>
      <c r="AA347" s="24" t="str">
        <f t="shared" si="7"/>
        <v/>
      </c>
      <c r="AB347" s="24" t="str">
        <f t="shared" si="8"/>
        <v/>
      </c>
    </row>
    <row r="348" ht="15.75" hidden="1" customHeight="1">
      <c r="A348" s="20" t="str">
        <f>IF('簡易入力モード'!A348&lt;&gt;"",'簡易入力モード'!A348,"")</f>
        <v/>
      </c>
      <c r="B348" s="20"/>
      <c r="C348" s="21" t="str">
        <f>IF('簡易入力モード'!B348&lt;&gt;"",'簡易入力モード'!B348,"")</f>
        <v/>
      </c>
      <c r="D348" s="21" t="str">
        <f>IF('簡易入力モード'!C348&lt;&gt;"",'簡易入力モード'!C348,"")</f>
        <v/>
      </c>
      <c r="E348" s="21"/>
      <c r="F348" s="21"/>
      <c r="G348" s="21"/>
      <c r="H348" s="21"/>
      <c r="I348" s="21"/>
      <c r="J348" s="21"/>
      <c r="K348" s="21"/>
      <c r="L348" s="22"/>
      <c r="M348" s="22"/>
      <c r="N348" s="22"/>
      <c r="O348" s="22"/>
      <c r="P348" s="22"/>
      <c r="Q348" s="22"/>
      <c r="R348" s="20" t="str">
        <f>IF('簡易入力モード'!E348&lt;&gt;"",'簡易入力モード'!E348,"")</f>
        <v/>
      </c>
      <c r="S348" s="23"/>
      <c r="T348" s="21"/>
      <c r="U348" s="24">
        <f t="shared" si="1"/>
        <v>0</v>
      </c>
      <c r="V348" s="24">
        <f t="shared" si="2"/>
        <v>15</v>
      </c>
      <c r="W348" s="24" t="str">
        <f t="shared" si="3"/>
        <v>Gem</v>
      </c>
      <c r="X348" s="24">
        <f t="shared" si="9"/>
        <v>0.4</v>
      </c>
      <c r="Y348" s="24">
        <f t="shared" si="5"/>
        <v>0</v>
      </c>
      <c r="Z348" s="24">
        <f t="shared" si="6"/>
        <v>0</v>
      </c>
      <c r="AA348" s="24" t="str">
        <f t="shared" si="7"/>
        <v/>
      </c>
      <c r="AB348" s="24" t="str">
        <f t="shared" si="8"/>
        <v/>
      </c>
    </row>
    <row r="349" ht="15.75" hidden="1" customHeight="1">
      <c r="A349" s="20" t="str">
        <f>IF('簡易入力モード'!A349&lt;&gt;"",'簡易入力モード'!A349,"")</f>
        <v/>
      </c>
      <c r="B349" s="20"/>
      <c r="C349" s="21" t="str">
        <f>IF('簡易入力モード'!B349&lt;&gt;"",'簡易入力モード'!B349,"")</f>
        <v/>
      </c>
      <c r="D349" s="21" t="str">
        <f>IF('簡易入力モード'!C349&lt;&gt;"",'簡易入力モード'!C349,"")</f>
        <v/>
      </c>
      <c r="E349" s="21"/>
      <c r="F349" s="21"/>
      <c r="G349" s="21"/>
      <c r="H349" s="21"/>
      <c r="I349" s="21"/>
      <c r="J349" s="21"/>
      <c r="K349" s="21"/>
      <c r="L349" s="22"/>
      <c r="M349" s="22"/>
      <c r="N349" s="22"/>
      <c r="O349" s="22"/>
      <c r="P349" s="22"/>
      <c r="Q349" s="22"/>
      <c r="R349" s="20" t="str">
        <f>IF('簡易入力モード'!E349&lt;&gt;"",'簡易入力モード'!E349,"")</f>
        <v/>
      </c>
      <c r="S349" s="23"/>
      <c r="T349" s="21"/>
      <c r="U349" s="24">
        <f t="shared" si="1"/>
        <v>0</v>
      </c>
      <c r="V349" s="24">
        <f t="shared" si="2"/>
        <v>15</v>
      </c>
      <c r="W349" s="24" t="str">
        <f t="shared" si="3"/>
        <v>Gem</v>
      </c>
      <c r="X349" s="24">
        <f t="shared" si="9"/>
        <v>0.4</v>
      </c>
      <c r="Y349" s="24">
        <f t="shared" si="5"/>
        <v>0</v>
      </c>
      <c r="Z349" s="24">
        <f t="shared" si="6"/>
        <v>0</v>
      </c>
      <c r="AA349" s="24" t="str">
        <f t="shared" si="7"/>
        <v/>
      </c>
      <c r="AB349" s="24" t="str">
        <f t="shared" si="8"/>
        <v/>
      </c>
    </row>
    <row r="350" ht="15.75" hidden="1" customHeight="1">
      <c r="A350" s="20" t="str">
        <f>IF('簡易入力モード'!A350&lt;&gt;"",'簡易入力モード'!A350,"")</f>
        <v/>
      </c>
      <c r="B350" s="20"/>
      <c r="C350" s="21" t="str">
        <f>IF('簡易入力モード'!B350&lt;&gt;"",'簡易入力モード'!B350,"")</f>
        <v/>
      </c>
      <c r="D350" s="21" t="str">
        <f>IF('簡易入力モード'!C350&lt;&gt;"",'簡易入力モード'!C350,"")</f>
        <v/>
      </c>
      <c r="E350" s="21"/>
      <c r="F350" s="21"/>
      <c r="G350" s="21"/>
      <c r="H350" s="21"/>
      <c r="I350" s="21"/>
      <c r="J350" s="21"/>
      <c r="K350" s="21"/>
      <c r="L350" s="22"/>
      <c r="M350" s="22"/>
      <c r="N350" s="22"/>
      <c r="O350" s="22"/>
      <c r="P350" s="22"/>
      <c r="Q350" s="22"/>
      <c r="R350" s="20" t="str">
        <f>IF('簡易入力モード'!E350&lt;&gt;"",'簡易入力モード'!E350,"")</f>
        <v/>
      </c>
      <c r="S350" s="23"/>
      <c r="T350" s="21"/>
      <c r="U350" s="24">
        <f t="shared" si="1"/>
        <v>0</v>
      </c>
      <c r="V350" s="24">
        <f t="shared" si="2"/>
        <v>15</v>
      </c>
      <c r="W350" s="24" t="str">
        <f t="shared" si="3"/>
        <v>Gem</v>
      </c>
      <c r="X350" s="24">
        <f t="shared" si="9"/>
        <v>0.4</v>
      </c>
      <c r="Y350" s="24">
        <f t="shared" si="5"/>
        <v>0</v>
      </c>
      <c r="Z350" s="24">
        <f t="shared" si="6"/>
        <v>0</v>
      </c>
      <c r="AA350" s="24" t="str">
        <f t="shared" si="7"/>
        <v/>
      </c>
      <c r="AB350" s="24" t="str">
        <f t="shared" si="8"/>
        <v/>
      </c>
    </row>
    <row r="351" ht="15.75" hidden="1" customHeight="1">
      <c r="A351" s="20" t="str">
        <f>IF('簡易入力モード'!A351&lt;&gt;"",'簡易入力モード'!A351,"")</f>
        <v/>
      </c>
      <c r="B351" s="20"/>
      <c r="C351" s="21" t="str">
        <f>IF('簡易入力モード'!B351&lt;&gt;"",'簡易入力モード'!B351,"")</f>
        <v/>
      </c>
      <c r="D351" s="21" t="str">
        <f>IF('簡易入力モード'!C351&lt;&gt;"",'簡易入力モード'!C351,"")</f>
        <v/>
      </c>
      <c r="E351" s="21"/>
      <c r="F351" s="21"/>
      <c r="G351" s="21"/>
      <c r="H351" s="21"/>
      <c r="I351" s="21"/>
      <c r="J351" s="21"/>
      <c r="K351" s="21"/>
      <c r="L351" s="22"/>
      <c r="M351" s="22"/>
      <c r="N351" s="22"/>
      <c r="O351" s="22"/>
      <c r="P351" s="22"/>
      <c r="Q351" s="22"/>
      <c r="R351" s="20" t="str">
        <f>IF('簡易入力モード'!E351&lt;&gt;"",'簡易入力モード'!E351,"")</f>
        <v/>
      </c>
      <c r="S351" s="23"/>
      <c r="T351" s="21"/>
      <c r="U351" s="24">
        <f t="shared" si="1"/>
        <v>0</v>
      </c>
      <c r="V351" s="24">
        <f t="shared" si="2"/>
        <v>15</v>
      </c>
      <c r="W351" s="24" t="str">
        <f t="shared" si="3"/>
        <v>Gem</v>
      </c>
      <c r="X351" s="24">
        <f t="shared" si="9"/>
        <v>0.4</v>
      </c>
      <c r="Y351" s="24">
        <f t="shared" si="5"/>
        <v>0</v>
      </c>
      <c r="Z351" s="24">
        <f t="shared" si="6"/>
        <v>0</v>
      </c>
      <c r="AA351" s="24" t="str">
        <f t="shared" si="7"/>
        <v/>
      </c>
      <c r="AB351" s="24" t="str">
        <f t="shared" si="8"/>
        <v/>
      </c>
    </row>
    <row r="352" ht="15.75" hidden="1" customHeight="1">
      <c r="A352" s="20" t="str">
        <f>IF('簡易入力モード'!A352&lt;&gt;"",'簡易入力モード'!A352,"")</f>
        <v/>
      </c>
      <c r="B352" s="20"/>
      <c r="C352" s="21" t="str">
        <f>IF('簡易入力モード'!B352&lt;&gt;"",'簡易入力モード'!B352,"")</f>
        <v/>
      </c>
      <c r="D352" s="21" t="str">
        <f>IF('簡易入力モード'!C352&lt;&gt;"",'簡易入力モード'!C352,"")</f>
        <v/>
      </c>
      <c r="E352" s="21"/>
      <c r="F352" s="21"/>
      <c r="G352" s="21"/>
      <c r="H352" s="21"/>
      <c r="I352" s="21"/>
      <c r="J352" s="21"/>
      <c r="K352" s="21"/>
      <c r="L352" s="22"/>
      <c r="M352" s="22"/>
      <c r="N352" s="22"/>
      <c r="O352" s="22"/>
      <c r="P352" s="22"/>
      <c r="Q352" s="22"/>
      <c r="R352" s="20" t="str">
        <f>IF('簡易入力モード'!E352&lt;&gt;"",'簡易入力モード'!E352,"")</f>
        <v/>
      </c>
      <c r="S352" s="23"/>
      <c r="T352" s="21"/>
      <c r="U352" s="24">
        <f t="shared" si="1"/>
        <v>0</v>
      </c>
      <c r="V352" s="24">
        <f t="shared" si="2"/>
        <v>15</v>
      </c>
      <c r="W352" s="24" t="str">
        <f t="shared" si="3"/>
        <v>Gem</v>
      </c>
      <c r="X352" s="24">
        <f t="shared" si="9"/>
        <v>0.4</v>
      </c>
      <c r="Y352" s="24">
        <f t="shared" si="5"/>
        <v>0</v>
      </c>
      <c r="Z352" s="24">
        <f t="shared" si="6"/>
        <v>0</v>
      </c>
      <c r="AA352" s="24" t="str">
        <f t="shared" si="7"/>
        <v/>
      </c>
      <c r="AB352" s="24" t="str">
        <f t="shared" si="8"/>
        <v/>
      </c>
    </row>
    <row r="353" ht="15.75" hidden="1" customHeight="1">
      <c r="A353" s="20" t="str">
        <f>IF('簡易入力モード'!A353&lt;&gt;"",'簡易入力モード'!A353,"")</f>
        <v/>
      </c>
      <c r="B353" s="20"/>
      <c r="C353" s="21" t="str">
        <f>IF('簡易入力モード'!B353&lt;&gt;"",'簡易入力モード'!B353,"")</f>
        <v/>
      </c>
      <c r="D353" s="21" t="str">
        <f>IF('簡易入力モード'!C353&lt;&gt;"",'簡易入力モード'!C353,"")</f>
        <v/>
      </c>
      <c r="E353" s="21"/>
      <c r="F353" s="21"/>
      <c r="G353" s="21"/>
      <c r="H353" s="21"/>
      <c r="I353" s="21"/>
      <c r="J353" s="21"/>
      <c r="K353" s="21"/>
      <c r="L353" s="22"/>
      <c r="M353" s="22"/>
      <c r="N353" s="22"/>
      <c r="O353" s="22"/>
      <c r="P353" s="22"/>
      <c r="Q353" s="22"/>
      <c r="R353" s="20" t="str">
        <f>IF('簡易入力モード'!E353&lt;&gt;"",'簡易入力モード'!E353,"")</f>
        <v/>
      </c>
      <c r="S353" s="23"/>
      <c r="T353" s="21"/>
      <c r="U353" s="24">
        <f t="shared" si="1"/>
        <v>0</v>
      </c>
      <c r="V353" s="24">
        <f t="shared" si="2"/>
        <v>15</v>
      </c>
      <c r="W353" s="24" t="str">
        <f t="shared" si="3"/>
        <v>Gem</v>
      </c>
      <c r="X353" s="24">
        <f t="shared" si="9"/>
        <v>0.4</v>
      </c>
      <c r="Y353" s="24">
        <f t="shared" si="5"/>
        <v>0</v>
      </c>
      <c r="Z353" s="24">
        <f t="shared" si="6"/>
        <v>0</v>
      </c>
      <c r="AA353" s="24" t="str">
        <f t="shared" si="7"/>
        <v/>
      </c>
      <c r="AB353" s="24" t="str">
        <f t="shared" si="8"/>
        <v/>
      </c>
    </row>
    <row r="354" ht="15.75" hidden="1" customHeight="1">
      <c r="A354" s="20" t="str">
        <f>IF('簡易入力モード'!A354&lt;&gt;"",'簡易入力モード'!A354,"")</f>
        <v/>
      </c>
      <c r="B354" s="20"/>
      <c r="C354" s="21" t="str">
        <f>IF('簡易入力モード'!B354&lt;&gt;"",'簡易入力モード'!B354,"")</f>
        <v/>
      </c>
      <c r="D354" s="21" t="str">
        <f>IF('簡易入力モード'!C354&lt;&gt;"",'簡易入力モード'!C354,"")</f>
        <v/>
      </c>
      <c r="E354" s="21"/>
      <c r="F354" s="21"/>
      <c r="G354" s="21"/>
      <c r="H354" s="21"/>
      <c r="I354" s="21"/>
      <c r="J354" s="21"/>
      <c r="K354" s="21"/>
      <c r="L354" s="22"/>
      <c r="M354" s="22"/>
      <c r="N354" s="22"/>
      <c r="O354" s="22"/>
      <c r="P354" s="22"/>
      <c r="Q354" s="22"/>
      <c r="R354" s="20" t="str">
        <f>IF('簡易入力モード'!E354&lt;&gt;"",'簡易入力モード'!E354,"")</f>
        <v/>
      </c>
      <c r="S354" s="23"/>
      <c r="T354" s="21"/>
      <c r="U354" s="24">
        <f t="shared" si="1"/>
        <v>0</v>
      </c>
      <c r="V354" s="24">
        <f t="shared" si="2"/>
        <v>15</v>
      </c>
      <c r="W354" s="24" t="str">
        <f t="shared" si="3"/>
        <v>Gem</v>
      </c>
      <c r="X354" s="24">
        <f t="shared" si="9"/>
        <v>0.4</v>
      </c>
      <c r="Y354" s="24">
        <f t="shared" si="5"/>
        <v>0</v>
      </c>
      <c r="Z354" s="24">
        <f t="shared" si="6"/>
        <v>0</v>
      </c>
      <c r="AA354" s="24" t="str">
        <f t="shared" si="7"/>
        <v/>
      </c>
      <c r="AB354" s="24" t="str">
        <f t="shared" si="8"/>
        <v/>
      </c>
    </row>
    <row r="355" ht="15.75" hidden="1" customHeight="1">
      <c r="A355" s="20" t="str">
        <f>IF('簡易入力モード'!A355&lt;&gt;"",'簡易入力モード'!A355,"")</f>
        <v/>
      </c>
      <c r="B355" s="20"/>
      <c r="C355" s="21" t="str">
        <f>IF('簡易入力モード'!B355&lt;&gt;"",'簡易入力モード'!B355,"")</f>
        <v/>
      </c>
      <c r="D355" s="21" t="str">
        <f>IF('簡易入力モード'!C355&lt;&gt;"",'簡易入力モード'!C355,"")</f>
        <v/>
      </c>
      <c r="E355" s="21"/>
      <c r="F355" s="21"/>
      <c r="G355" s="21"/>
      <c r="H355" s="21"/>
      <c r="I355" s="21"/>
      <c r="J355" s="21"/>
      <c r="K355" s="21"/>
      <c r="L355" s="22"/>
      <c r="M355" s="22"/>
      <c r="N355" s="22"/>
      <c r="O355" s="22"/>
      <c r="P355" s="22"/>
      <c r="Q355" s="22"/>
      <c r="R355" s="20" t="str">
        <f>IF('簡易入力モード'!E355&lt;&gt;"",'簡易入力モード'!E355,"")</f>
        <v/>
      </c>
      <c r="S355" s="23"/>
      <c r="T355" s="21"/>
      <c r="U355" s="24">
        <f t="shared" si="1"/>
        <v>0</v>
      </c>
      <c r="V355" s="24">
        <f t="shared" si="2"/>
        <v>15</v>
      </c>
      <c r="W355" s="24" t="str">
        <f t="shared" si="3"/>
        <v>Gem</v>
      </c>
      <c r="X355" s="24">
        <f t="shared" si="9"/>
        <v>0.4</v>
      </c>
      <c r="Y355" s="24">
        <f t="shared" si="5"/>
        <v>0</v>
      </c>
      <c r="Z355" s="24">
        <f t="shared" si="6"/>
        <v>0</v>
      </c>
      <c r="AA355" s="24" t="str">
        <f t="shared" si="7"/>
        <v/>
      </c>
      <c r="AB355" s="24" t="str">
        <f t="shared" si="8"/>
        <v/>
      </c>
    </row>
    <row r="356" ht="15.75" hidden="1" customHeight="1">
      <c r="A356" s="20" t="str">
        <f>IF('簡易入力モード'!A356&lt;&gt;"",'簡易入力モード'!A356,"")</f>
        <v/>
      </c>
      <c r="B356" s="20"/>
      <c r="C356" s="21" t="str">
        <f>IF('簡易入力モード'!B356&lt;&gt;"",'簡易入力モード'!B356,"")</f>
        <v/>
      </c>
      <c r="D356" s="21" t="str">
        <f>IF('簡易入力モード'!C356&lt;&gt;"",'簡易入力モード'!C356,"")</f>
        <v/>
      </c>
      <c r="E356" s="21"/>
      <c r="F356" s="21"/>
      <c r="G356" s="21"/>
      <c r="H356" s="21"/>
      <c r="I356" s="21"/>
      <c r="J356" s="21"/>
      <c r="K356" s="21"/>
      <c r="L356" s="22"/>
      <c r="M356" s="22"/>
      <c r="N356" s="22"/>
      <c r="O356" s="22"/>
      <c r="P356" s="22"/>
      <c r="Q356" s="22"/>
      <c r="R356" s="20" t="str">
        <f>IF('簡易入力モード'!E356&lt;&gt;"",'簡易入力モード'!E356,"")</f>
        <v/>
      </c>
      <c r="S356" s="23"/>
      <c r="T356" s="21"/>
      <c r="U356" s="24">
        <f t="shared" si="1"/>
        <v>0</v>
      </c>
      <c r="V356" s="24">
        <f t="shared" si="2"/>
        <v>15</v>
      </c>
      <c r="W356" s="24" t="str">
        <f t="shared" si="3"/>
        <v>Gem</v>
      </c>
      <c r="X356" s="24">
        <f t="shared" si="9"/>
        <v>0.4</v>
      </c>
      <c r="Y356" s="24">
        <f t="shared" si="5"/>
        <v>0</v>
      </c>
      <c r="Z356" s="24">
        <f t="shared" si="6"/>
        <v>0</v>
      </c>
      <c r="AA356" s="24" t="str">
        <f t="shared" si="7"/>
        <v/>
      </c>
      <c r="AB356" s="24" t="str">
        <f t="shared" si="8"/>
        <v/>
      </c>
    </row>
    <row r="357" ht="15.75" hidden="1" customHeight="1">
      <c r="A357" s="20" t="str">
        <f>IF('簡易入力モード'!A357&lt;&gt;"",'簡易入力モード'!A357,"")</f>
        <v/>
      </c>
      <c r="B357" s="20"/>
      <c r="C357" s="21" t="str">
        <f>IF('簡易入力モード'!B357&lt;&gt;"",'簡易入力モード'!B357,"")</f>
        <v/>
      </c>
      <c r="D357" s="21" t="str">
        <f>IF('簡易入力モード'!C357&lt;&gt;"",'簡易入力モード'!C357,"")</f>
        <v/>
      </c>
      <c r="E357" s="21"/>
      <c r="F357" s="21"/>
      <c r="G357" s="21"/>
      <c r="H357" s="21"/>
      <c r="I357" s="21"/>
      <c r="J357" s="21"/>
      <c r="K357" s="21"/>
      <c r="L357" s="22"/>
      <c r="M357" s="22"/>
      <c r="N357" s="22"/>
      <c r="O357" s="22"/>
      <c r="P357" s="22"/>
      <c r="Q357" s="22"/>
      <c r="R357" s="20" t="str">
        <f>IF('簡易入力モード'!E357&lt;&gt;"",'簡易入力モード'!E357,"")</f>
        <v/>
      </c>
      <c r="S357" s="23"/>
      <c r="T357" s="21"/>
      <c r="U357" s="24">
        <f t="shared" si="1"/>
        <v>0</v>
      </c>
      <c r="V357" s="24">
        <f t="shared" si="2"/>
        <v>15</v>
      </c>
      <c r="W357" s="24" t="str">
        <f t="shared" si="3"/>
        <v>Gem</v>
      </c>
      <c r="X357" s="24">
        <f t="shared" si="9"/>
        <v>0.4</v>
      </c>
      <c r="Y357" s="24">
        <f t="shared" si="5"/>
        <v>0</v>
      </c>
      <c r="Z357" s="24">
        <f t="shared" si="6"/>
        <v>0</v>
      </c>
      <c r="AA357" s="24" t="str">
        <f t="shared" si="7"/>
        <v/>
      </c>
      <c r="AB357" s="24" t="str">
        <f t="shared" si="8"/>
        <v/>
      </c>
    </row>
    <row r="358" ht="15.75" hidden="1" customHeight="1">
      <c r="A358" s="20" t="str">
        <f>IF('簡易入力モード'!A358&lt;&gt;"",'簡易入力モード'!A358,"")</f>
        <v/>
      </c>
      <c r="B358" s="20"/>
      <c r="C358" s="21" t="str">
        <f>IF('簡易入力モード'!B358&lt;&gt;"",'簡易入力モード'!B358,"")</f>
        <v/>
      </c>
      <c r="D358" s="21" t="str">
        <f>IF('簡易入力モード'!C358&lt;&gt;"",'簡易入力モード'!C358,"")</f>
        <v/>
      </c>
      <c r="E358" s="21"/>
      <c r="F358" s="21"/>
      <c r="G358" s="21"/>
      <c r="H358" s="21"/>
      <c r="I358" s="21"/>
      <c r="J358" s="21"/>
      <c r="K358" s="21"/>
      <c r="L358" s="22"/>
      <c r="M358" s="22"/>
      <c r="N358" s="22"/>
      <c r="O358" s="22"/>
      <c r="P358" s="22"/>
      <c r="Q358" s="22"/>
      <c r="R358" s="20" t="str">
        <f>IF('簡易入力モード'!E358&lt;&gt;"",'簡易入力モード'!E358,"")</f>
        <v/>
      </c>
      <c r="S358" s="23"/>
      <c r="T358" s="21"/>
      <c r="U358" s="24">
        <f t="shared" si="1"/>
        <v>0</v>
      </c>
      <c r="V358" s="24">
        <f t="shared" si="2"/>
        <v>15</v>
      </c>
      <c r="W358" s="24" t="str">
        <f t="shared" si="3"/>
        <v>Gem</v>
      </c>
      <c r="X358" s="24">
        <f t="shared" si="9"/>
        <v>0.4</v>
      </c>
      <c r="Y358" s="24">
        <f t="shared" si="5"/>
        <v>0</v>
      </c>
      <c r="Z358" s="24">
        <f t="shared" si="6"/>
        <v>0</v>
      </c>
      <c r="AA358" s="24" t="str">
        <f t="shared" si="7"/>
        <v/>
      </c>
      <c r="AB358" s="24" t="str">
        <f t="shared" si="8"/>
        <v/>
      </c>
    </row>
    <row r="359" ht="15.75" hidden="1" customHeight="1">
      <c r="A359" s="20" t="str">
        <f>IF('簡易入力モード'!A359&lt;&gt;"",'簡易入力モード'!A359,"")</f>
        <v/>
      </c>
      <c r="B359" s="20"/>
      <c r="C359" s="21" t="str">
        <f>IF('簡易入力モード'!B359&lt;&gt;"",'簡易入力モード'!B359,"")</f>
        <v/>
      </c>
      <c r="D359" s="21" t="str">
        <f>IF('簡易入力モード'!C359&lt;&gt;"",'簡易入力モード'!C359,"")</f>
        <v/>
      </c>
      <c r="E359" s="21"/>
      <c r="F359" s="21"/>
      <c r="G359" s="21"/>
      <c r="H359" s="21"/>
      <c r="I359" s="21"/>
      <c r="J359" s="21"/>
      <c r="K359" s="21"/>
      <c r="L359" s="22"/>
      <c r="M359" s="22"/>
      <c r="N359" s="22"/>
      <c r="O359" s="22"/>
      <c r="P359" s="22"/>
      <c r="Q359" s="22"/>
      <c r="R359" s="20" t="str">
        <f>IF('簡易入力モード'!E359&lt;&gt;"",'簡易入力モード'!E359,"")</f>
        <v/>
      </c>
      <c r="S359" s="23"/>
      <c r="T359" s="21"/>
      <c r="U359" s="24">
        <f t="shared" si="1"/>
        <v>0</v>
      </c>
      <c r="V359" s="24">
        <f t="shared" si="2"/>
        <v>15</v>
      </c>
      <c r="W359" s="24" t="str">
        <f t="shared" si="3"/>
        <v>Gem</v>
      </c>
      <c r="X359" s="24">
        <f t="shared" si="9"/>
        <v>0.4</v>
      </c>
      <c r="Y359" s="24">
        <f t="shared" si="5"/>
        <v>0</v>
      </c>
      <c r="Z359" s="24">
        <f t="shared" si="6"/>
        <v>0</v>
      </c>
      <c r="AA359" s="24" t="str">
        <f t="shared" si="7"/>
        <v/>
      </c>
      <c r="AB359" s="24" t="str">
        <f t="shared" si="8"/>
        <v/>
      </c>
    </row>
    <row r="360" ht="15.75" hidden="1" customHeight="1">
      <c r="A360" s="20" t="str">
        <f>IF('簡易入力モード'!A360&lt;&gt;"",'簡易入力モード'!A360,"")</f>
        <v/>
      </c>
      <c r="B360" s="20"/>
      <c r="C360" s="21" t="str">
        <f>IF('簡易入力モード'!B360&lt;&gt;"",'簡易入力モード'!B360,"")</f>
        <v/>
      </c>
      <c r="D360" s="21" t="str">
        <f>IF('簡易入力モード'!C360&lt;&gt;"",'簡易入力モード'!C360,"")</f>
        <v/>
      </c>
      <c r="E360" s="21"/>
      <c r="F360" s="21"/>
      <c r="G360" s="21"/>
      <c r="H360" s="21"/>
      <c r="I360" s="21"/>
      <c r="J360" s="21"/>
      <c r="K360" s="21"/>
      <c r="L360" s="22"/>
      <c r="M360" s="22"/>
      <c r="N360" s="22"/>
      <c r="O360" s="22"/>
      <c r="P360" s="22"/>
      <c r="Q360" s="22"/>
      <c r="R360" s="20" t="str">
        <f>IF('簡易入力モード'!E360&lt;&gt;"",'簡易入力モード'!E360,"")</f>
        <v/>
      </c>
      <c r="S360" s="23"/>
      <c r="T360" s="21"/>
      <c r="U360" s="24">
        <f t="shared" si="1"/>
        <v>0</v>
      </c>
      <c r="V360" s="24">
        <f t="shared" si="2"/>
        <v>15</v>
      </c>
      <c r="W360" s="24" t="str">
        <f t="shared" si="3"/>
        <v>Gem</v>
      </c>
      <c r="X360" s="24">
        <f t="shared" si="9"/>
        <v>0.4</v>
      </c>
      <c r="Y360" s="24">
        <f t="shared" si="5"/>
        <v>0</v>
      </c>
      <c r="Z360" s="24">
        <f t="shared" si="6"/>
        <v>0</v>
      </c>
      <c r="AA360" s="24" t="str">
        <f t="shared" si="7"/>
        <v/>
      </c>
      <c r="AB360" s="24" t="str">
        <f t="shared" si="8"/>
        <v/>
      </c>
    </row>
    <row r="361" ht="15.75" hidden="1" customHeight="1">
      <c r="A361" s="20" t="str">
        <f>IF('簡易入力モード'!A361&lt;&gt;"",'簡易入力モード'!A361,"")</f>
        <v/>
      </c>
      <c r="B361" s="20"/>
      <c r="C361" s="21" t="str">
        <f>IF('簡易入力モード'!B361&lt;&gt;"",'簡易入力モード'!B361,"")</f>
        <v/>
      </c>
      <c r="D361" s="21" t="str">
        <f>IF('簡易入力モード'!C361&lt;&gt;"",'簡易入力モード'!C361,"")</f>
        <v/>
      </c>
      <c r="E361" s="21"/>
      <c r="F361" s="21"/>
      <c r="G361" s="21"/>
      <c r="H361" s="21"/>
      <c r="I361" s="21"/>
      <c r="J361" s="21"/>
      <c r="K361" s="21"/>
      <c r="L361" s="22"/>
      <c r="M361" s="22"/>
      <c r="N361" s="22"/>
      <c r="O361" s="22"/>
      <c r="P361" s="22"/>
      <c r="Q361" s="22"/>
      <c r="R361" s="20" t="str">
        <f>IF('簡易入力モード'!E361&lt;&gt;"",'簡易入力モード'!E361,"")</f>
        <v/>
      </c>
      <c r="S361" s="23"/>
      <c r="T361" s="21"/>
      <c r="U361" s="24">
        <f t="shared" si="1"/>
        <v>0</v>
      </c>
      <c r="V361" s="24">
        <f t="shared" si="2"/>
        <v>15</v>
      </c>
      <c r="W361" s="24" t="str">
        <f t="shared" si="3"/>
        <v>Gem</v>
      </c>
      <c r="X361" s="24">
        <f t="shared" si="9"/>
        <v>0.4</v>
      </c>
      <c r="Y361" s="24">
        <f t="shared" si="5"/>
        <v>0</v>
      </c>
      <c r="Z361" s="24">
        <f t="shared" si="6"/>
        <v>0</v>
      </c>
      <c r="AA361" s="24" t="str">
        <f t="shared" si="7"/>
        <v/>
      </c>
      <c r="AB361" s="24" t="str">
        <f t="shared" si="8"/>
        <v/>
      </c>
    </row>
    <row r="362" ht="15.75" hidden="1" customHeight="1">
      <c r="A362" s="20" t="str">
        <f>IF('簡易入力モード'!A362&lt;&gt;"",'簡易入力モード'!A362,"")</f>
        <v/>
      </c>
      <c r="B362" s="20"/>
      <c r="C362" s="21" t="str">
        <f>IF('簡易入力モード'!B362&lt;&gt;"",'簡易入力モード'!B362,"")</f>
        <v/>
      </c>
      <c r="D362" s="21" t="str">
        <f>IF('簡易入力モード'!C362&lt;&gt;"",'簡易入力モード'!C362,"")</f>
        <v/>
      </c>
      <c r="E362" s="21"/>
      <c r="F362" s="21"/>
      <c r="G362" s="21"/>
      <c r="H362" s="21"/>
      <c r="I362" s="21"/>
      <c r="J362" s="21"/>
      <c r="K362" s="21"/>
      <c r="L362" s="22"/>
      <c r="M362" s="22"/>
      <c r="N362" s="22"/>
      <c r="O362" s="22"/>
      <c r="P362" s="22"/>
      <c r="Q362" s="22"/>
      <c r="R362" s="20" t="str">
        <f>IF('簡易入力モード'!E362&lt;&gt;"",'簡易入力モード'!E362,"")</f>
        <v/>
      </c>
      <c r="S362" s="23"/>
      <c r="T362" s="21"/>
      <c r="U362" s="24">
        <f t="shared" si="1"/>
        <v>0</v>
      </c>
      <c r="V362" s="24">
        <f t="shared" si="2"/>
        <v>15</v>
      </c>
      <c r="W362" s="24" t="str">
        <f t="shared" si="3"/>
        <v>Gem</v>
      </c>
      <c r="X362" s="24">
        <f t="shared" si="9"/>
        <v>0.4</v>
      </c>
      <c r="Y362" s="24">
        <f t="shared" si="5"/>
        <v>0</v>
      </c>
      <c r="Z362" s="24">
        <f t="shared" si="6"/>
        <v>0</v>
      </c>
      <c r="AA362" s="24" t="str">
        <f t="shared" si="7"/>
        <v/>
      </c>
      <c r="AB362" s="24" t="str">
        <f t="shared" si="8"/>
        <v/>
      </c>
    </row>
    <row r="363" ht="15.75" hidden="1" customHeight="1">
      <c r="A363" s="20" t="str">
        <f>IF('簡易入力モード'!A363&lt;&gt;"",'簡易入力モード'!A363,"")</f>
        <v/>
      </c>
      <c r="B363" s="20"/>
      <c r="C363" s="21" t="str">
        <f>IF('簡易入力モード'!B363&lt;&gt;"",'簡易入力モード'!B363,"")</f>
        <v/>
      </c>
      <c r="D363" s="21" t="str">
        <f>IF('簡易入力モード'!C363&lt;&gt;"",'簡易入力モード'!C363,"")</f>
        <v/>
      </c>
      <c r="E363" s="21"/>
      <c r="F363" s="21"/>
      <c r="G363" s="21"/>
      <c r="H363" s="21"/>
      <c r="I363" s="21"/>
      <c r="J363" s="21"/>
      <c r="K363" s="21"/>
      <c r="L363" s="22"/>
      <c r="M363" s="22"/>
      <c r="N363" s="22"/>
      <c r="O363" s="22"/>
      <c r="P363" s="22"/>
      <c r="Q363" s="22"/>
      <c r="R363" s="20" t="str">
        <f>IF('簡易入力モード'!E363&lt;&gt;"",'簡易入力モード'!E363,"")</f>
        <v/>
      </c>
      <c r="S363" s="23"/>
      <c r="T363" s="21"/>
      <c r="U363" s="24">
        <f t="shared" si="1"/>
        <v>0</v>
      </c>
      <c r="V363" s="24">
        <f t="shared" si="2"/>
        <v>15</v>
      </c>
      <c r="W363" s="24" t="str">
        <f t="shared" si="3"/>
        <v>Gem</v>
      </c>
      <c r="X363" s="24">
        <f t="shared" si="9"/>
        <v>0.4</v>
      </c>
      <c r="Y363" s="24">
        <f t="shared" si="5"/>
        <v>0</v>
      </c>
      <c r="Z363" s="24">
        <f t="shared" si="6"/>
        <v>0</v>
      </c>
      <c r="AA363" s="24" t="str">
        <f t="shared" si="7"/>
        <v/>
      </c>
      <c r="AB363" s="24" t="str">
        <f t="shared" si="8"/>
        <v/>
      </c>
    </row>
    <row r="364" ht="15.75" hidden="1" customHeight="1">
      <c r="A364" s="20" t="str">
        <f>IF('簡易入力モード'!A364&lt;&gt;"",'簡易入力モード'!A364,"")</f>
        <v/>
      </c>
      <c r="B364" s="20"/>
      <c r="C364" s="21" t="str">
        <f>IF('簡易入力モード'!B364&lt;&gt;"",'簡易入力モード'!B364,"")</f>
        <v/>
      </c>
      <c r="D364" s="21" t="str">
        <f>IF('簡易入力モード'!C364&lt;&gt;"",'簡易入力モード'!C364,"")</f>
        <v/>
      </c>
      <c r="E364" s="21"/>
      <c r="F364" s="21"/>
      <c r="G364" s="21"/>
      <c r="H364" s="21"/>
      <c r="I364" s="21"/>
      <c r="J364" s="21"/>
      <c r="K364" s="21"/>
      <c r="L364" s="22"/>
      <c r="M364" s="22"/>
      <c r="N364" s="22"/>
      <c r="O364" s="22"/>
      <c r="P364" s="22"/>
      <c r="Q364" s="22"/>
      <c r="R364" s="20" t="str">
        <f>IF('簡易入力モード'!E364&lt;&gt;"",'簡易入力モード'!E364,"")</f>
        <v/>
      </c>
      <c r="S364" s="23"/>
      <c r="T364" s="21"/>
      <c r="U364" s="24">
        <f t="shared" si="1"/>
        <v>0</v>
      </c>
      <c r="V364" s="24">
        <f t="shared" si="2"/>
        <v>15</v>
      </c>
      <c r="W364" s="24" t="str">
        <f t="shared" si="3"/>
        <v>Gem</v>
      </c>
      <c r="X364" s="24">
        <f t="shared" si="9"/>
        <v>0.4</v>
      </c>
      <c r="Y364" s="24">
        <f t="shared" si="5"/>
        <v>0</v>
      </c>
      <c r="Z364" s="24">
        <f t="shared" si="6"/>
        <v>0</v>
      </c>
      <c r="AA364" s="24" t="str">
        <f t="shared" si="7"/>
        <v/>
      </c>
      <c r="AB364" s="24" t="str">
        <f t="shared" si="8"/>
        <v/>
      </c>
    </row>
    <row r="365" ht="15.75" hidden="1" customHeight="1">
      <c r="A365" s="20" t="str">
        <f>IF('簡易入力モード'!A365&lt;&gt;"",'簡易入力モード'!A365,"")</f>
        <v/>
      </c>
      <c r="B365" s="20"/>
      <c r="C365" s="21" t="str">
        <f>IF('簡易入力モード'!B365&lt;&gt;"",'簡易入力モード'!B365,"")</f>
        <v/>
      </c>
      <c r="D365" s="21" t="str">
        <f>IF('簡易入力モード'!C365&lt;&gt;"",'簡易入力モード'!C365,"")</f>
        <v/>
      </c>
      <c r="E365" s="21"/>
      <c r="F365" s="21"/>
      <c r="G365" s="21"/>
      <c r="H365" s="21"/>
      <c r="I365" s="21"/>
      <c r="J365" s="21"/>
      <c r="K365" s="21"/>
      <c r="L365" s="22"/>
      <c r="M365" s="22"/>
      <c r="N365" s="22"/>
      <c r="O365" s="22"/>
      <c r="P365" s="22"/>
      <c r="Q365" s="22"/>
      <c r="R365" s="20" t="str">
        <f>IF('簡易入力モード'!E365&lt;&gt;"",'簡易入力モード'!E365,"")</f>
        <v/>
      </c>
      <c r="S365" s="23"/>
      <c r="T365" s="21"/>
      <c r="U365" s="24">
        <f t="shared" si="1"/>
        <v>0</v>
      </c>
      <c r="V365" s="24">
        <f t="shared" si="2"/>
        <v>15</v>
      </c>
      <c r="W365" s="24" t="str">
        <f t="shared" si="3"/>
        <v>Gem</v>
      </c>
      <c r="X365" s="24">
        <f t="shared" si="9"/>
        <v>0.4</v>
      </c>
      <c r="Y365" s="24">
        <f t="shared" si="5"/>
        <v>0</v>
      </c>
      <c r="Z365" s="24">
        <f t="shared" si="6"/>
        <v>0</v>
      </c>
      <c r="AA365" s="24" t="str">
        <f t="shared" si="7"/>
        <v/>
      </c>
      <c r="AB365" s="24" t="str">
        <f t="shared" si="8"/>
        <v/>
      </c>
    </row>
    <row r="366" ht="15.75" hidden="1" customHeight="1">
      <c r="A366" s="20" t="str">
        <f>IF('簡易入力モード'!A366&lt;&gt;"",'簡易入力モード'!A366,"")</f>
        <v/>
      </c>
      <c r="B366" s="20"/>
      <c r="C366" s="21" t="str">
        <f>IF('簡易入力モード'!B366&lt;&gt;"",'簡易入力モード'!B366,"")</f>
        <v/>
      </c>
      <c r="D366" s="21" t="str">
        <f>IF('簡易入力モード'!C366&lt;&gt;"",'簡易入力モード'!C366,"")</f>
        <v/>
      </c>
      <c r="E366" s="21"/>
      <c r="F366" s="21"/>
      <c r="G366" s="21"/>
      <c r="H366" s="21"/>
      <c r="I366" s="21"/>
      <c r="J366" s="21"/>
      <c r="K366" s="21"/>
      <c r="L366" s="22"/>
      <c r="M366" s="22"/>
      <c r="N366" s="22"/>
      <c r="O366" s="22"/>
      <c r="P366" s="22"/>
      <c r="Q366" s="22"/>
      <c r="R366" s="20" t="str">
        <f>IF('簡易入力モード'!E366&lt;&gt;"",'簡易入力モード'!E366,"")</f>
        <v/>
      </c>
      <c r="S366" s="23"/>
      <c r="T366" s="21"/>
      <c r="U366" s="24">
        <f t="shared" si="1"/>
        <v>0</v>
      </c>
      <c r="V366" s="24">
        <f t="shared" si="2"/>
        <v>15</v>
      </c>
      <c r="W366" s="24" t="str">
        <f t="shared" si="3"/>
        <v>Gem</v>
      </c>
      <c r="X366" s="24">
        <f t="shared" si="9"/>
        <v>0.4</v>
      </c>
      <c r="Y366" s="24">
        <f t="shared" si="5"/>
        <v>0</v>
      </c>
      <c r="Z366" s="24">
        <f t="shared" si="6"/>
        <v>0</v>
      </c>
      <c r="AA366" s="24" t="str">
        <f t="shared" si="7"/>
        <v/>
      </c>
      <c r="AB366" s="24" t="str">
        <f t="shared" si="8"/>
        <v/>
      </c>
    </row>
    <row r="367" ht="15.75" hidden="1" customHeight="1">
      <c r="A367" s="20" t="str">
        <f>IF('簡易入力モード'!A367&lt;&gt;"",'簡易入力モード'!A367,"")</f>
        <v/>
      </c>
      <c r="B367" s="20"/>
      <c r="C367" s="21" t="str">
        <f>IF('簡易入力モード'!B367&lt;&gt;"",'簡易入力モード'!B367,"")</f>
        <v/>
      </c>
      <c r="D367" s="21" t="str">
        <f>IF('簡易入力モード'!C367&lt;&gt;"",'簡易入力モード'!C367,"")</f>
        <v/>
      </c>
      <c r="E367" s="21"/>
      <c r="F367" s="21"/>
      <c r="G367" s="21"/>
      <c r="H367" s="21"/>
      <c r="I367" s="21"/>
      <c r="J367" s="21"/>
      <c r="K367" s="21"/>
      <c r="L367" s="22"/>
      <c r="M367" s="22"/>
      <c r="N367" s="22"/>
      <c r="O367" s="22"/>
      <c r="P367" s="22"/>
      <c r="Q367" s="22"/>
      <c r="R367" s="20" t="str">
        <f>IF('簡易入力モード'!E367&lt;&gt;"",'簡易入力モード'!E367,"")</f>
        <v/>
      </c>
      <c r="S367" s="23"/>
      <c r="T367" s="21"/>
      <c r="U367" s="24">
        <f t="shared" si="1"/>
        <v>0</v>
      </c>
      <c r="V367" s="24">
        <f t="shared" si="2"/>
        <v>15</v>
      </c>
      <c r="W367" s="24" t="str">
        <f t="shared" si="3"/>
        <v>Gem</v>
      </c>
      <c r="X367" s="24">
        <f t="shared" si="9"/>
        <v>0.4</v>
      </c>
      <c r="Y367" s="24">
        <f t="shared" si="5"/>
        <v>0</v>
      </c>
      <c r="Z367" s="24">
        <f t="shared" si="6"/>
        <v>0</v>
      </c>
      <c r="AA367" s="24" t="str">
        <f t="shared" si="7"/>
        <v/>
      </c>
      <c r="AB367" s="24" t="str">
        <f t="shared" si="8"/>
        <v/>
      </c>
    </row>
    <row r="368" ht="15.75" hidden="1" customHeight="1">
      <c r="A368" s="20" t="str">
        <f>IF('簡易入力モード'!A368&lt;&gt;"",'簡易入力モード'!A368,"")</f>
        <v/>
      </c>
      <c r="B368" s="20"/>
      <c r="C368" s="21" t="str">
        <f>IF('簡易入力モード'!B368&lt;&gt;"",'簡易入力モード'!B368,"")</f>
        <v/>
      </c>
      <c r="D368" s="21" t="str">
        <f>IF('簡易入力モード'!C368&lt;&gt;"",'簡易入力モード'!C368,"")</f>
        <v/>
      </c>
      <c r="E368" s="21"/>
      <c r="F368" s="21"/>
      <c r="G368" s="21"/>
      <c r="H368" s="21"/>
      <c r="I368" s="21"/>
      <c r="J368" s="21"/>
      <c r="K368" s="21"/>
      <c r="L368" s="22"/>
      <c r="M368" s="22"/>
      <c r="N368" s="22"/>
      <c r="O368" s="22"/>
      <c r="P368" s="22"/>
      <c r="Q368" s="22"/>
      <c r="R368" s="20" t="str">
        <f>IF('簡易入力モード'!E368&lt;&gt;"",'簡易入力モード'!E368,"")</f>
        <v/>
      </c>
      <c r="S368" s="23"/>
      <c r="T368" s="21"/>
      <c r="U368" s="24">
        <f t="shared" si="1"/>
        <v>0</v>
      </c>
      <c r="V368" s="24">
        <f t="shared" si="2"/>
        <v>15</v>
      </c>
      <c r="W368" s="24" t="str">
        <f t="shared" si="3"/>
        <v>Gem</v>
      </c>
      <c r="X368" s="24">
        <f t="shared" si="9"/>
        <v>0.4</v>
      </c>
      <c r="Y368" s="24">
        <f t="shared" si="5"/>
        <v>0</v>
      </c>
      <c r="Z368" s="24">
        <f t="shared" si="6"/>
        <v>0</v>
      </c>
      <c r="AA368" s="24" t="str">
        <f t="shared" si="7"/>
        <v/>
      </c>
      <c r="AB368" s="24" t="str">
        <f t="shared" si="8"/>
        <v/>
      </c>
    </row>
    <row r="369" ht="15.75" hidden="1" customHeight="1">
      <c r="A369" s="20" t="str">
        <f>IF('簡易入力モード'!A369&lt;&gt;"",'簡易入力モード'!A369,"")</f>
        <v/>
      </c>
      <c r="B369" s="20"/>
      <c r="C369" s="21" t="str">
        <f>IF('簡易入力モード'!B369&lt;&gt;"",'簡易入力モード'!B369,"")</f>
        <v/>
      </c>
      <c r="D369" s="21" t="str">
        <f>IF('簡易入力モード'!C369&lt;&gt;"",'簡易入力モード'!C369,"")</f>
        <v/>
      </c>
      <c r="E369" s="21"/>
      <c r="F369" s="21"/>
      <c r="G369" s="21"/>
      <c r="H369" s="21"/>
      <c r="I369" s="21"/>
      <c r="J369" s="21"/>
      <c r="K369" s="21"/>
      <c r="L369" s="22"/>
      <c r="M369" s="22"/>
      <c r="N369" s="22"/>
      <c r="O369" s="22"/>
      <c r="P369" s="22"/>
      <c r="Q369" s="22"/>
      <c r="R369" s="20" t="str">
        <f>IF('簡易入力モード'!E369&lt;&gt;"",'簡易入力モード'!E369,"")</f>
        <v/>
      </c>
      <c r="S369" s="23"/>
      <c r="T369" s="21"/>
      <c r="U369" s="24">
        <f t="shared" si="1"/>
        <v>0</v>
      </c>
      <c r="V369" s="24">
        <f t="shared" si="2"/>
        <v>15</v>
      </c>
      <c r="W369" s="24" t="str">
        <f t="shared" si="3"/>
        <v>Gem</v>
      </c>
      <c r="X369" s="24">
        <f t="shared" si="9"/>
        <v>0.4</v>
      </c>
      <c r="Y369" s="24">
        <f t="shared" si="5"/>
        <v>0</v>
      </c>
      <c r="Z369" s="24">
        <f t="shared" si="6"/>
        <v>0</v>
      </c>
      <c r="AA369" s="24" t="str">
        <f t="shared" si="7"/>
        <v/>
      </c>
      <c r="AB369" s="24" t="str">
        <f t="shared" si="8"/>
        <v/>
      </c>
    </row>
    <row r="370" ht="15.75" hidden="1" customHeight="1">
      <c r="A370" s="20" t="str">
        <f>IF('簡易入力モード'!A370&lt;&gt;"",'簡易入力モード'!A370,"")</f>
        <v/>
      </c>
      <c r="B370" s="20"/>
      <c r="C370" s="21" t="str">
        <f>IF('簡易入力モード'!B370&lt;&gt;"",'簡易入力モード'!B370,"")</f>
        <v/>
      </c>
      <c r="D370" s="21" t="str">
        <f>IF('簡易入力モード'!C370&lt;&gt;"",'簡易入力モード'!C370,"")</f>
        <v/>
      </c>
      <c r="E370" s="21"/>
      <c r="F370" s="21"/>
      <c r="G370" s="21"/>
      <c r="H370" s="21"/>
      <c r="I370" s="21"/>
      <c r="J370" s="21"/>
      <c r="K370" s="21"/>
      <c r="L370" s="22"/>
      <c r="M370" s="22"/>
      <c r="N370" s="22"/>
      <c r="O370" s="22"/>
      <c r="P370" s="22"/>
      <c r="Q370" s="22"/>
      <c r="R370" s="20" t="str">
        <f>IF('簡易入力モード'!E370&lt;&gt;"",'簡易入力モード'!E370,"")</f>
        <v/>
      </c>
      <c r="S370" s="23"/>
      <c r="T370" s="21"/>
      <c r="U370" s="24">
        <f t="shared" si="1"/>
        <v>0</v>
      </c>
      <c r="V370" s="24">
        <f t="shared" si="2"/>
        <v>15</v>
      </c>
      <c r="W370" s="24" t="str">
        <f t="shared" si="3"/>
        <v>Gem</v>
      </c>
      <c r="X370" s="24">
        <f t="shared" si="9"/>
        <v>0.4</v>
      </c>
      <c r="Y370" s="24">
        <f t="shared" si="5"/>
        <v>0</v>
      </c>
      <c r="Z370" s="24">
        <f t="shared" si="6"/>
        <v>0</v>
      </c>
      <c r="AA370" s="24" t="str">
        <f t="shared" si="7"/>
        <v/>
      </c>
      <c r="AB370" s="24" t="str">
        <f t="shared" si="8"/>
        <v/>
      </c>
    </row>
    <row r="371" ht="15.75" hidden="1" customHeight="1">
      <c r="A371" s="20" t="str">
        <f>IF('簡易入力モード'!A371&lt;&gt;"",'簡易入力モード'!A371,"")</f>
        <v/>
      </c>
      <c r="B371" s="20"/>
      <c r="C371" s="21" t="str">
        <f>IF('簡易入力モード'!B371&lt;&gt;"",'簡易入力モード'!B371,"")</f>
        <v/>
      </c>
      <c r="D371" s="21" t="str">
        <f>IF('簡易入力モード'!C371&lt;&gt;"",'簡易入力モード'!C371,"")</f>
        <v/>
      </c>
      <c r="E371" s="21"/>
      <c r="F371" s="21"/>
      <c r="G371" s="21"/>
      <c r="H371" s="21"/>
      <c r="I371" s="21"/>
      <c r="J371" s="21"/>
      <c r="K371" s="21"/>
      <c r="L371" s="22"/>
      <c r="M371" s="22"/>
      <c r="N371" s="22"/>
      <c r="O371" s="22"/>
      <c r="P371" s="22"/>
      <c r="Q371" s="22"/>
      <c r="R371" s="20" t="str">
        <f>IF('簡易入力モード'!E371&lt;&gt;"",'簡易入力モード'!E371,"")</f>
        <v/>
      </c>
      <c r="S371" s="23"/>
      <c r="T371" s="21"/>
      <c r="U371" s="24">
        <f t="shared" si="1"/>
        <v>0</v>
      </c>
      <c r="V371" s="24">
        <f t="shared" si="2"/>
        <v>15</v>
      </c>
      <c r="W371" s="24" t="str">
        <f t="shared" si="3"/>
        <v>Gem</v>
      </c>
      <c r="X371" s="24">
        <f t="shared" si="9"/>
        <v>0.4</v>
      </c>
      <c r="Y371" s="24">
        <f t="shared" si="5"/>
        <v>0</v>
      </c>
      <c r="Z371" s="24">
        <f t="shared" si="6"/>
        <v>0</v>
      </c>
      <c r="AA371" s="24" t="str">
        <f t="shared" si="7"/>
        <v/>
      </c>
      <c r="AB371" s="24" t="str">
        <f t="shared" si="8"/>
        <v/>
      </c>
    </row>
    <row r="372" ht="15.75" hidden="1" customHeight="1">
      <c r="A372" s="20" t="str">
        <f>IF('簡易入力モード'!A372&lt;&gt;"",'簡易入力モード'!A372,"")</f>
        <v/>
      </c>
      <c r="B372" s="20"/>
      <c r="C372" s="21" t="str">
        <f>IF('簡易入力モード'!B372&lt;&gt;"",'簡易入力モード'!B372,"")</f>
        <v/>
      </c>
      <c r="D372" s="21" t="str">
        <f>IF('簡易入力モード'!C372&lt;&gt;"",'簡易入力モード'!C372,"")</f>
        <v/>
      </c>
      <c r="E372" s="21"/>
      <c r="F372" s="21"/>
      <c r="G372" s="21"/>
      <c r="H372" s="21"/>
      <c r="I372" s="21"/>
      <c r="J372" s="21"/>
      <c r="K372" s="21"/>
      <c r="L372" s="22"/>
      <c r="M372" s="22"/>
      <c r="N372" s="22"/>
      <c r="O372" s="22"/>
      <c r="P372" s="22"/>
      <c r="Q372" s="22"/>
      <c r="R372" s="20" t="str">
        <f>IF('簡易入力モード'!E372&lt;&gt;"",'簡易入力モード'!E372,"")</f>
        <v/>
      </c>
      <c r="S372" s="23"/>
      <c r="T372" s="21"/>
      <c r="U372" s="24">
        <f t="shared" si="1"/>
        <v>0</v>
      </c>
      <c r="V372" s="24">
        <f t="shared" si="2"/>
        <v>15</v>
      </c>
      <c r="W372" s="24" t="str">
        <f t="shared" si="3"/>
        <v>Gem</v>
      </c>
      <c r="X372" s="24">
        <f t="shared" si="9"/>
        <v>0.4</v>
      </c>
      <c r="Y372" s="24">
        <f t="shared" si="5"/>
        <v>0</v>
      </c>
      <c r="Z372" s="24">
        <f t="shared" si="6"/>
        <v>0</v>
      </c>
      <c r="AA372" s="24" t="str">
        <f t="shared" si="7"/>
        <v/>
      </c>
      <c r="AB372" s="24" t="str">
        <f t="shared" si="8"/>
        <v/>
      </c>
    </row>
    <row r="373" ht="15.75" hidden="1" customHeight="1">
      <c r="A373" s="20" t="str">
        <f>IF('簡易入力モード'!A373&lt;&gt;"",'簡易入力モード'!A373,"")</f>
        <v/>
      </c>
      <c r="B373" s="20"/>
      <c r="C373" s="21" t="str">
        <f>IF('簡易入力モード'!B373&lt;&gt;"",'簡易入力モード'!B373,"")</f>
        <v/>
      </c>
      <c r="D373" s="21" t="str">
        <f>IF('簡易入力モード'!C373&lt;&gt;"",'簡易入力モード'!C373,"")</f>
        <v/>
      </c>
      <c r="E373" s="21"/>
      <c r="F373" s="21"/>
      <c r="G373" s="21"/>
      <c r="H373" s="21"/>
      <c r="I373" s="21"/>
      <c r="J373" s="21"/>
      <c r="K373" s="21"/>
      <c r="L373" s="22"/>
      <c r="M373" s="22"/>
      <c r="N373" s="22"/>
      <c r="O373" s="22"/>
      <c r="P373" s="22"/>
      <c r="Q373" s="22"/>
      <c r="R373" s="20" t="str">
        <f>IF('簡易入力モード'!E373&lt;&gt;"",'簡易入力モード'!E373,"")</f>
        <v/>
      </c>
      <c r="S373" s="23"/>
      <c r="T373" s="21"/>
      <c r="U373" s="24">
        <f t="shared" si="1"/>
        <v>0</v>
      </c>
      <c r="V373" s="24">
        <f t="shared" si="2"/>
        <v>15</v>
      </c>
      <c r="W373" s="24" t="str">
        <f t="shared" si="3"/>
        <v>Gem</v>
      </c>
      <c r="X373" s="24">
        <f t="shared" si="9"/>
        <v>0.4</v>
      </c>
      <c r="Y373" s="24">
        <f t="shared" si="5"/>
        <v>0</v>
      </c>
      <c r="Z373" s="24">
        <f t="shared" si="6"/>
        <v>0</v>
      </c>
      <c r="AA373" s="24" t="str">
        <f t="shared" si="7"/>
        <v/>
      </c>
      <c r="AB373" s="24" t="str">
        <f t="shared" si="8"/>
        <v/>
      </c>
    </row>
    <row r="374" ht="15.75" hidden="1" customHeight="1">
      <c r="A374" s="20" t="str">
        <f>IF('簡易入力モード'!A374&lt;&gt;"",'簡易入力モード'!A374,"")</f>
        <v/>
      </c>
      <c r="B374" s="20"/>
      <c r="C374" s="21" t="str">
        <f>IF('簡易入力モード'!B374&lt;&gt;"",'簡易入力モード'!B374,"")</f>
        <v/>
      </c>
      <c r="D374" s="21" t="str">
        <f>IF('簡易入力モード'!C374&lt;&gt;"",'簡易入力モード'!C374,"")</f>
        <v/>
      </c>
      <c r="E374" s="21"/>
      <c r="F374" s="21"/>
      <c r="G374" s="21"/>
      <c r="H374" s="21"/>
      <c r="I374" s="21"/>
      <c r="J374" s="21"/>
      <c r="K374" s="21"/>
      <c r="L374" s="22"/>
      <c r="M374" s="22"/>
      <c r="N374" s="22"/>
      <c r="O374" s="22"/>
      <c r="P374" s="22"/>
      <c r="Q374" s="22"/>
      <c r="R374" s="20" t="str">
        <f>IF('簡易入力モード'!E374&lt;&gt;"",'簡易入力モード'!E374,"")</f>
        <v/>
      </c>
      <c r="S374" s="23"/>
      <c r="T374" s="21"/>
      <c r="U374" s="24">
        <f t="shared" si="1"/>
        <v>0</v>
      </c>
      <c r="V374" s="24">
        <f t="shared" si="2"/>
        <v>15</v>
      </c>
      <c r="W374" s="24" t="str">
        <f t="shared" si="3"/>
        <v>Gem</v>
      </c>
      <c r="X374" s="24">
        <f t="shared" si="9"/>
        <v>0.4</v>
      </c>
      <c r="Y374" s="24">
        <f t="shared" si="5"/>
        <v>0</v>
      </c>
      <c r="Z374" s="24">
        <f t="shared" si="6"/>
        <v>0</v>
      </c>
      <c r="AA374" s="24" t="str">
        <f t="shared" si="7"/>
        <v/>
      </c>
      <c r="AB374" s="24" t="str">
        <f t="shared" si="8"/>
        <v/>
      </c>
    </row>
    <row r="375" ht="15.75" hidden="1" customHeight="1">
      <c r="A375" s="20" t="str">
        <f>IF('簡易入力モード'!A375&lt;&gt;"",'簡易入力モード'!A375,"")</f>
        <v/>
      </c>
      <c r="B375" s="20"/>
      <c r="C375" s="21" t="str">
        <f>IF('簡易入力モード'!B375&lt;&gt;"",'簡易入力モード'!B375,"")</f>
        <v/>
      </c>
      <c r="D375" s="21" t="str">
        <f>IF('簡易入力モード'!C375&lt;&gt;"",'簡易入力モード'!C375,"")</f>
        <v/>
      </c>
      <c r="E375" s="21"/>
      <c r="F375" s="21"/>
      <c r="G375" s="21"/>
      <c r="H375" s="21"/>
      <c r="I375" s="21"/>
      <c r="J375" s="21"/>
      <c r="K375" s="21"/>
      <c r="L375" s="22"/>
      <c r="M375" s="22"/>
      <c r="N375" s="22"/>
      <c r="O375" s="22"/>
      <c r="P375" s="22"/>
      <c r="Q375" s="22"/>
      <c r="R375" s="20" t="str">
        <f>IF('簡易入力モード'!E375&lt;&gt;"",'簡易入力モード'!E375,"")</f>
        <v/>
      </c>
      <c r="S375" s="23"/>
      <c r="T375" s="21"/>
      <c r="U375" s="24">
        <f t="shared" si="1"/>
        <v>0</v>
      </c>
      <c r="V375" s="24">
        <f t="shared" si="2"/>
        <v>15</v>
      </c>
      <c r="W375" s="24" t="str">
        <f t="shared" si="3"/>
        <v>Gem</v>
      </c>
      <c r="X375" s="24">
        <f t="shared" si="9"/>
        <v>0.4</v>
      </c>
      <c r="Y375" s="24">
        <f t="shared" si="5"/>
        <v>0</v>
      </c>
      <c r="Z375" s="24">
        <f t="shared" si="6"/>
        <v>0</v>
      </c>
      <c r="AA375" s="24" t="str">
        <f t="shared" si="7"/>
        <v/>
      </c>
      <c r="AB375" s="24" t="str">
        <f t="shared" si="8"/>
        <v/>
      </c>
    </row>
    <row r="376" ht="15.75" hidden="1" customHeight="1">
      <c r="A376" s="20" t="str">
        <f>IF('簡易入力モード'!A376&lt;&gt;"",'簡易入力モード'!A376,"")</f>
        <v/>
      </c>
      <c r="B376" s="20"/>
      <c r="C376" s="21" t="str">
        <f>IF('簡易入力モード'!B376&lt;&gt;"",'簡易入力モード'!B376,"")</f>
        <v/>
      </c>
      <c r="D376" s="21" t="str">
        <f>IF('簡易入力モード'!C376&lt;&gt;"",'簡易入力モード'!C376,"")</f>
        <v/>
      </c>
      <c r="E376" s="21"/>
      <c r="F376" s="21"/>
      <c r="G376" s="21"/>
      <c r="H376" s="21"/>
      <c r="I376" s="21"/>
      <c r="J376" s="21"/>
      <c r="K376" s="21"/>
      <c r="L376" s="22"/>
      <c r="M376" s="22"/>
      <c r="N376" s="22"/>
      <c r="O376" s="22"/>
      <c r="P376" s="22"/>
      <c r="Q376" s="22"/>
      <c r="R376" s="20" t="str">
        <f>IF('簡易入力モード'!E376&lt;&gt;"",'簡易入力モード'!E376,"")</f>
        <v/>
      </c>
      <c r="S376" s="23"/>
      <c r="T376" s="21"/>
      <c r="U376" s="24">
        <f t="shared" si="1"/>
        <v>0</v>
      </c>
      <c r="V376" s="24">
        <f t="shared" si="2"/>
        <v>15</v>
      </c>
      <c r="W376" s="24" t="str">
        <f t="shared" si="3"/>
        <v>Gem</v>
      </c>
      <c r="X376" s="24">
        <f t="shared" si="9"/>
        <v>0.4</v>
      </c>
      <c r="Y376" s="24">
        <f t="shared" si="5"/>
        <v>0</v>
      </c>
      <c r="Z376" s="24">
        <f t="shared" si="6"/>
        <v>0</v>
      </c>
      <c r="AA376" s="24" t="str">
        <f t="shared" si="7"/>
        <v/>
      </c>
      <c r="AB376" s="24" t="str">
        <f t="shared" si="8"/>
        <v/>
      </c>
    </row>
    <row r="377" ht="15.75" hidden="1" customHeight="1">
      <c r="A377" s="20" t="str">
        <f>IF('簡易入力モード'!A377&lt;&gt;"",'簡易入力モード'!A377,"")</f>
        <v/>
      </c>
      <c r="B377" s="20"/>
      <c r="C377" s="21" t="str">
        <f>IF('簡易入力モード'!B377&lt;&gt;"",'簡易入力モード'!B377,"")</f>
        <v/>
      </c>
      <c r="D377" s="21" t="str">
        <f>IF('簡易入力モード'!C377&lt;&gt;"",'簡易入力モード'!C377,"")</f>
        <v/>
      </c>
      <c r="E377" s="21"/>
      <c r="F377" s="21"/>
      <c r="G377" s="21"/>
      <c r="H377" s="21"/>
      <c r="I377" s="21"/>
      <c r="J377" s="21"/>
      <c r="K377" s="21"/>
      <c r="L377" s="22"/>
      <c r="M377" s="22"/>
      <c r="N377" s="22"/>
      <c r="O377" s="22"/>
      <c r="P377" s="22"/>
      <c r="Q377" s="22"/>
      <c r="R377" s="20" t="str">
        <f>IF('簡易入力モード'!E377&lt;&gt;"",'簡易入力モード'!E377,"")</f>
        <v/>
      </c>
      <c r="S377" s="23"/>
      <c r="T377" s="21"/>
      <c r="U377" s="24">
        <f t="shared" si="1"/>
        <v>0</v>
      </c>
      <c r="V377" s="24">
        <f t="shared" si="2"/>
        <v>15</v>
      </c>
      <c r="W377" s="24" t="str">
        <f t="shared" si="3"/>
        <v>Gem</v>
      </c>
      <c r="X377" s="24">
        <f t="shared" si="9"/>
        <v>0.4</v>
      </c>
      <c r="Y377" s="24">
        <f t="shared" si="5"/>
        <v>0</v>
      </c>
      <c r="Z377" s="24">
        <f t="shared" si="6"/>
        <v>0</v>
      </c>
      <c r="AA377" s="24" t="str">
        <f t="shared" si="7"/>
        <v/>
      </c>
      <c r="AB377" s="24" t="str">
        <f t="shared" si="8"/>
        <v/>
      </c>
    </row>
    <row r="378" ht="15.75" hidden="1" customHeight="1">
      <c r="A378" s="20" t="str">
        <f>IF('簡易入力モード'!A378&lt;&gt;"",'簡易入力モード'!A378,"")</f>
        <v/>
      </c>
      <c r="B378" s="20"/>
      <c r="C378" s="21" t="str">
        <f>IF('簡易入力モード'!B378&lt;&gt;"",'簡易入力モード'!B378,"")</f>
        <v/>
      </c>
      <c r="D378" s="21" t="str">
        <f>IF('簡易入力モード'!C378&lt;&gt;"",'簡易入力モード'!C378,"")</f>
        <v/>
      </c>
      <c r="E378" s="21"/>
      <c r="F378" s="21"/>
      <c r="G378" s="21"/>
      <c r="H378" s="21"/>
      <c r="I378" s="21"/>
      <c r="J378" s="21"/>
      <c r="K378" s="21"/>
      <c r="L378" s="22"/>
      <c r="M378" s="22"/>
      <c r="N378" s="22"/>
      <c r="O378" s="22"/>
      <c r="P378" s="22"/>
      <c r="Q378" s="22"/>
      <c r="R378" s="20" t="str">
        <f>IF('簡易入力モード'!E378&lt;&gt;"",'簡易入力モード'!E378,"")</f>
        <v/>
      </c>
      <c r="S378" s="23"/>
      <c r="T378" s="21"/>
      <c r="U378" s="24">
        <f t="shared" si="1"/>
        <v>0</v>
      </c>
      <c r="V378" s="24">
        <f t="shared" si="2"/>
        <v>15</v>
      </c>
      <c r="W378" s="24" t="str">
        <f t="shared" si="3"/>
        <v>Gem</v>
      </c>
      <c r="X378" s="24">
        <f t="shared" si="9"/>
        <v>0.4</v>
      </c>
      <c r="Y378" s="24">
        <f t="shared" si="5"/>
        <v>0</v>
      </c>
      <c r="Z378" s="24">
        <f t="shared" si="6"/>
        <v>0</v>
      </c>
      <c r="AA378" s="24" t="str">
        <f t="shared" si="7"/>
        <v/>
      </c>
      <c r="AB378" s="24" t="str">
        <f t="shared" si="8"/>
        <v/>
      </c>
    </row>
    <row r="379" ht="15.75" hidden="1" customHeight="1">
      <c r="A379" s="20" t="str">
        <f>IF('簡易入力モード'!A379&lt;&gt;"",'簡易入力モード'!A379,"")</f>
        <v/>
      </c>
      <c r="B379" s="20"/>
      <c r="C379" s="21" t="str">
        <f>IF('簡易入力モード'!B379&lt;&gt;"",'簡易入力モード'!B379,"")</f>
        <v/>
      </c>
      <c r="D379" s="21" t="str">
        <f>IF('簡易入力モード'!C379&lt;&gt;"",'簡易入力モード'!C379,"")</f>
        <v/>
      </c>
      <c r="E379" s="21"/>
      <c r="F379" s="21"/>
      <c r="G379" s="21"/>
      <c r="H379" s="21"/>
      <c r="I379" s="21"/>
      <c r="J379" s="21"/>
      <c r="K379" s="21"/>
      <c r="L379" s="22"/>
      <c r="M379" s="22"/>
      <c r="N379" s="22"/>
      <c r="O379" s="22"/>
      <c r="P379" s="22"/>
      <c r="Q379" s="22"/>
      <c r="R379" s="20" t="str">
        <f>IF('簡易入力モード'!E379&lt;&gt;"",'簡易入力モード'!E379,"")</f>
        <v/>
      </c>
      <c r="S379" s="23"/>
      <c r="T379" s="21"/>
      <c r="U379" s="24">
        <f t="shared" si="1"/>
        <v>0</v>
      </c>
      <c r="V379" s="24">
        <f t="shared" si="2"/>
        <v>15</v>
      </c>
      <c r="W379" s="24" t="str">
        <f t="shared" si="3"/>
        <v>Gem</v>
      </c>
      <c r="X379" s="24">
        <f t="shared" si="9"/>
        <v>0.4</v>
      </c>
      <c r="Y379" s="24">
        <f t="shared" si="5"/>
        <v>0</v>
      </c>
      <c r="Z379" s="24">
        <f t="shared" si="6"/>
        <v>0</v>
      </c>
      <c r="AA379" s="24" t="str">
        <f t="shared" si="7"/>
        <v/>
      </c>
      <c r="AB379" s="24" t="str">
        <f t="shared" si="8"/>
        <v/>
      </c>
    </row>
    <row r="380" ht="15.75" hidden="1" customHeight="1">
      <c r="A380" s="20" t="str">
        <f>IF('簡易入力モード'!A380&lt;&gt;"",'簡易入力モード'!A380,"")</f>
        <v/>
      </c>
      <c r="B380" s="20"/>
      <c r="C380" s="21" t="str">
        <f>IF('簡易入力モード'!B380&lt;&gt;"",'簡易入力モード'!B380,"")</f>
        <v/>
      </c>
      <c r="D380" s="21" t="str">
        <f>IF('簡易入力モード'!C380&lt;&gt;"",'簡易入力モード'!C380,"")</f>
        <v/>
      </c>
      <c r="E380" s="21"/>
      <c r="F380" s="21"/>
      <c r="G380" s="21"/>
      <c r="H380" s="21"/>
      <c r="I380" s="21"/>
      <c r="J380" s="21"/>
      <c r="K380" s="21"/>
      <c r="L380" s="22"/>
      <c r="M380" s="22"/>
      <c r="N380" s="22"/>
      <c r="O380" s="22"/>
      <c r="P380" s="22"/>
      <c r="Q380" s="22"/>
      <c r="R380" s="20" t="str">
        <f>IF('簡易入力モード'!E380&lt;&gt;"",'簡易入力モード'!E380,"")</f>
        <v/>
      </c>
      <c r="S380" s="23"/>
      <c r="T380" s="21"/>
      <c r="U380" s="24">
        <f t="shared" si="1"/>
        <v>0</v>
      </c>
      <c r="V380" s="24">
        <f t="shared" si="2"/>
        <v>15</v>
      </c>
      <c r="W380" s="24" t="str">
        <f t="shared" si="3"/>
        <v>Gem</v>
      </c>
      <c r="X380" s="24">
        <f t="shared" si="9"/>
        <v>0.4</v>
      </c>
      <c r="Y380" s="24">
        <f t="shared" si="5"/>
        <v>0</v>
      </c>
      <c r="Z380" s="24">
        <f t="shared" si="6"/>
        <v>0</v>
      </c>
      <c r="AA380" s="24" t="str">
        <f t="shared" si="7"/>
        <v/>
      </c>
      <c r="AB380" s="24" t="str">
        <f t="shared" si="8"/>
        <v/>
      </c>
    </row>
    <row r="381" ht="15.75" hidden="1" customHeight="1">
      <c r="A381" s="20" t="str">
        <f>IF('簡易入力モード'!A381&lt;&gt;"",'簡易入力モード'!A381,"")</f>
        <v/>
      </c>
      <c r="B381" s="20"/>
      <c r="C381" s="21" t="str">
        <f>IF('簡易入力モード'!B381&lt;&gt;"",'簡易入力モード'!B381,"")</f>
        <v/>
      </c>
      <c r="D381" s="21" t="str">
        <f>IF('簡易入力モード'!C381&lt;&gt;"",'簡易入力モード'!C381,"")</f>
        <v/>
      </c>
      <c r="E381" s="21"/>
      <c r="F381" s="21"/>
      <c r="G381" s="21"/>
      <c r="H381" s="21"/>
      <c r="I381" s="21"/>
      <c r="J381" s="21"/>
      <c r="K381" s="21"/>
      <c r="L381" s="22"/>
      <c r="M381" s="22"/>
      <c r="N381" s="22"/>
      <c r="O381" s="22"/>
      <c r="P381" s="22"/>
      <c r="Q381" s="22"/>
      <c r="R381" s="20" t="str">
        <f>IF('簡易入力モード'!E381&lt;&gt;"",'簡易入力モード'!E381,"")</f>
        <v/>
      </c>
      <c r="S381" s="23"/>
      <c r="T381" s="21"/>
      <c r="U381" s="24">
        <f t="shared" si="1"/>
        <v>0</v>
      </c>
      <c r="V381" s="24">
        <f t="shared" si="2"/>
        <v>15</v>
      </c>
      <c r="W381" s="24" t="str">
        <f t="shared" si="3"/>
        <v>Gem</v>
      </c>
      <c r="X381" s="24">
        <f t="shared" si="9"/>
        <v>0.4</v>
      </c>
      <c r="Y381" s="24">
        <f t="shared" si="5"/>
        <v>0</v>
      </c>
      <c r="Z381" s="24">
        <f t="shared" si="6"/>
        <v>0</v>
      </c>
      <c r="AA381" s="24" t="str">
        <f t="shared" si="7"/>
        <v/>
      </c>
      <c r="AB381" s="24" t="str">
        <f t="shared" si="8"/>
        <v/>
      </c>
    </row>
    <row r="382" ht="15.75" hidden="1" customHeight="1">
      <c r="A382" s="20" t="str">
        <f>IF('簡易入力モード'!A382&lt;&gt;"",'簡易入力モード'!A382,"")</f>
        <v/>
      </c>
      <c r="B382" s="20"/>
      <c r="C382" s="21" t="str">
        <f>IF('簡易入力モード'!B382&lt;&gt;"",'簡易入力モード'!B382,"")</f>
        <v/>
      </c>
      <c r="D382" s="21" t="str">
        <f>IF('簡易入力モード'!C382&lt;&gt;"",'簡易入力モード'!C382,"")</f>
        <v/>
      </c>
      <c r="E382" s="21"/>
      <c r="F382" s="21"/>
      <c r="G382" s="21"/>
      <c r="H382" s="21"/>
      <c r="I382" s="21"/>
      <c r="J382" s="21"/>
      <c r="K382" s="21"/>
      <c r="L382" s="22"/>
      <c r="M382" s="22"/>
      <c r="N382" s="22"/>
      <c r="O382" s="22"/>
      <c r="P382" s="22"/>
      <c r="Q382" s="22"/>
      <c r="R382" s="20" t="str">
        <f>IF('簡易入力モード'!E382&lt;&gt;"",'簡易入力モード'!E382,"")</f>
        <v/>
      </c>
      <c r="S382" s="23"/>
      <c r="T382" s="21"/>
      <c r="U382" s="24">
        <f t="shared" si="1"/>
        <v>0</v>
      </c>
      <c r="V382" s="24">
        <f t="shared" si="2"/>
        <v>15</v>
      </c>
      <c r="W382" s="24" t="str">
        <f t="shared" si="3"/>
        <v>Gem</v>
      </c>
      <c r="X382" s="24">
        <f t="shared" si="9"/>
        <v>0.4</v>
      </c>
      <c r="Y382" s="24">
        <f t="shared" si="5"/>
        <v>0</v>
      </c>
      <c r="Z382" s="24">
        <f t="shared" si="6"/>
        <v>0</v>
      </c>
      <c r="AA382" s="24" t="str">
        <f t="shared" si="7"/>
        <v/>
      </c>
      <c r="AB382" s="24" t="str">
        <f t="shared" si="8"/>
        <v/>
      </c>
    </row>
    <row r="383" ht="15.75" hidden="1" customHeight="1">
      <c r="A383" s="20" t="str">
        <f>IF('簡易入力モード'!A383&lt;&gt;"",'簡易入力モード'!A383,"")</f>
        <v/>
      </c>
      <c r="B383" s="20"/>
      <c r="C383" s="21" t="str">
        <f>IF('簡易入力モード'!B383&lt;&gt;"",'簡易入力モード'!B383,"")</f>
        <v/>
      </c>
      <c r="D383" s="21" t="str">
        <f>IF('簡易入力モード'!C383&lt;&gt;"",'簡易入力モード'!C383,"")</f>
        <v/>
      </c>
      <c r="E383" s="21"/>
      <c r="F383" s="21"/>
      <c r="G383" s="21"/>
      <c r="H383" s="21"/>
      <c r="I383" s="21"/>
      <c r="J383" s="21"/>
      <c r="K383" s="21"/>
      <c r="L383" s="22"/>
      <c r="M383" s="22"/>
      <c r="N383" s="22"/>
      <c r="O383" s="22"/>
      <c r="P383" s="22"/>
      <c r="Q383" s="22"/>
      <c r="R383" s="20" t="str">
        <f>IF('簡易入力モード'!E383&lt;&gt;"",'簡易入力モード'!E383,"")</f>
        <v/>
      </c>
      <c r="S383" s="23"/>
      <c r="T383" s="21"/>
      <c r="U383" s="24">
        <f t="shared" si="1"/>
        <v>0</v>
      </c>
      <c r="V383" s="24">
        <f t="shared" si="2"/>
        <v>15</v>
      </c>
      <c r="W383" s="24" t="str">
        <f t="shared" si="3"/>
        <v>Gem</v>
      </c>
      <c r="X383" s="24">
        <f t="shared" si="9"/>
        <v>0.4</v>
      </c>
      <c r="Y383" s="24">
        <f t="shared" si="5"/>
        <v>0</v>
      </c>
      <c r="Z383" s="24">
        <f t="shared" si="6"/>
        <v>0</v>
      </c>
      <c r="AA383" s="24" t="str">
        <f t="shared" si="7"/>
        <v/>
      </c>
      <c r="AB383" s="24" t="str">
        <f t="shared" si="8"/>
        <v/>
      </c>
    </row>
    <row r="384" ht="15.75" hidden="1" customHeight="1">
      <c r="A384" s="20" t="str">
        <f>IF('簡易入力モード'!A384&lt;&gt;"",'簡易入力モード'!A384,"")</f>
        <v/>
      </c>
      <c r="B384" s="20"/>
      <c r="C384" s="21" t="str">
        <f>IF('簡易入力モード'!B384&lt;&gt;"",'簡易入力モード'!B384,"")</f>
        <v/>
      </c>
      <c r="D384" s="21" t="str">
        <f>IF('簡易入力モード'!C384&lt;&gt;"",'簡易入力モード'!C384,"")</f>
        <v/>
      </c>
      <c r="E384" s="21"/>
      <c r="F384" s="21"/>
      <c r="G384" s="21"/>
      <c r="H384" s="21"/>
      <c r="I384" s="21"/>
      <c r="J384" s="21"/>
      <c r="K384" s="21"/>
      <c r="L384" s="22"/>
      <c r="M384" s="22"/>
      <c r="N384" s="22"/>
      <c r="O384" s="22"/>
      <c r="P384" s="22"/>
      <c r="Q384" s="22"/>
      <c r="R384" s="20" t="str">
        <f>IF('簡易入力モード'!E384&lt;&gt;"",'簡易入力モード'!E384,"")</f>
        <v/>
      </c>
      <c r="S384" s="23"/>
      <c r="T384" s="21"/>
      <c r="U384" s="24">
        <f t="shared" si="1"/>
        <v>0</v>
      </c>
      <c r="V384" s="24">
        <f t="shared" si="2"/>
        <v>15</v>
      </c>
      <c r="W384" s="24" t="str">
        <f t="shared" si="3"/>
        <v>Gem</v>
      </c>
      <c r="X384" s="24">
        <f t="shared" si="9"/>
        <v>0.4</v>
      </c>
      <c r="Y384" s="24">
        <f t="shared" si="5"/>
        <v>0</v>
      </c>
      <c r="Z384" s="24">
        <f t="shared" si="6"/>
        <v>0</v>
      </c>
      <c r="AA384" s="24" t="str">
        <f t="shared" si="7"/>
        <v/>
      </c>
      <c r="AB384" s="24" t="str">
        <f t="shared" si="8"/>
        <v/>
      </c>
    </row>
    <row r="385" ht="15.75" hidden="1" customHeight="1">
      <c r="A385" s="20" t="str">
        <f>IF('簡易入力モード'!A385&lt;&gt;"",'簡易入力モード'!A385,"")</f>
        <v/>
      </c>
      <c r="B385" s="20"/>
      <c r="C385" s="21" t="str">
        <f>IF('簡易入力モード'!B385&lt;&gt;"",'簡易入力モード'!B385,"")</f>
        <v/>
      </c>
      <c r="D385" s="21" t="str">
        <f>IF('簡易入力モード'!C385&lt;&gt;"",'簡易入力モード'!C385,"")</f>
        <v/>
      </c>
      <c r="E385" s="21"/>
      <c r="F385" s="21"/>
      <c r="G385" s="21"/>
      <c r="H385" s="21"/>
      <c r="I385" s="21"/>
      <c r="J385" s="21"/>
      <c r="K385" s="21"/>
      <c r="L385" s="22"/>
      <c r="M385" s="22"/>
      <c r="N385" s="22"/>
      <c r="O385" s="22"/>
      <c r="P385" s="22"/>
      <c r="Q385" s="22"/>
      <c r="R385" s="20" t="str">
        <f>IF('簡易入力モード'!E385&lt;&gt;"",'簡易入力モード'!E385,"")</f>
        <v/>
      </c>
      <c r="S385" s="23"/>
      <c r="T385" s="21"/>
      <c r="U385" s="24">
        <f t="shared" si="1"/>
        <v>0</v>
      </c>
      <c r="V385" s="24">
        <f t="shared" si="2"/>
        <v>15</v>
      </c>
      <c r="W385" s="24" t="str">
        <f t="shared" si="3"/>
        <v>Gem</v>
      </c>
      <c r="X385" s="24">
        <f t="shared" si="9"/>
        <v>0.4</v>
      </c>
      <c r="Y385" s="24">
        <f t="shared" si="5"/>
        <v>0</v>
      </c>
      <c r="Z385" s="24">
        <f t="shared" si="6"/>
        <v>0</v>
      </c>
      <c r="AA385" s="24" t="str">
        <f t="shared" si="7"/>
        <v/>
      </c>
      <c r="AB385" s="24" t="str">
        <f t="shared" si="8"/>
        <v/>
      </c>
    </row>
    <row r="386" ht="15.75" hidden="1" customHeight="1">
      <c r="A386" s="20" t="str">
        <f>IF('簡易入力モード'!A386&lt;&gt;"",'簡易入力モード'!A386,"")</f>
        <v/>
      </c>
      <c r="B386" s="20"/>
      <c r="C386" s="21" t="str">
        <f>IF('簡易入力モード'!B386&lt;&gt;"",'簡易入力モード'!B386,"")</f>
        <v/>
      </c>
      <c r="D386" s="21" t="str">
        <f>IF('簡易入力モード'!C386&lt;&gt;"",'簡易入力モード'!C386,"")</f>
        <v/>
      </c>
      <c r="E386" s="21"/>
      <c r="F386" s="21"/>
      <c r="G386" s="21"/>
      <c r="H386" s="21"/>
      <c r="I386" s="21"/>
      <c r="J386" s="21"/>
      <c r="K386" s="21"/>
      <c r="L386" s="22"/>
      <c r="M386" s="22"/>
      <c r="N386" s="22"/>
      <c r="O386" s="22"/>
      <c r="P386" s="22"/>
      <c r="Q386" s="22"/>
      <c r="R386" s="20" t="str">
        <f>IF('簡易入力モード'!E386&lt;&gt;"",'簡易入力モード'!E386,"")</f>
        <v/>
      </c>
      <c r="S386" s="23"/>
      <c r="T386" s="21"/>
      <c r="U386" s="24">
        <f t="shared" si="1"/>
        <v>0</v>
      </c>
      <c r="V386" s="24">
        <f t="shared" si="2"/>
        <v>15</v>
      </c>
      <c r="W386" s="24" t="str">
        <f t="shared" si="3"/>
        <v>Gem</v>
      </c>
      <c r="X386" s="24">
        <f t="shared" si="9"/>
        <v>0.4</v>
      </c>
      <c r="Y386" s="24">
        <f t="shared" si="5"/>
        <v>0</v>
      </c>
      <c r="Z386" s="24">
        <f t="shared" si="6"/>
        <v>0</v>
      </c>
      <c r="AA386" s="24" t="str">
        <f t="shared" si="7"/>
        <v/>
      </c>
      <c r="AB386" s="24" t="str">
        <f t="shared" si="8"/>
        <v/>
      </c>
    </row>
    <row r="387" ht="15.75" hidden="1" customHeight="1">
      <c r="A387" s="20" t="str">
        <f>IF('簡易入力モード'!A387&lt;&gt;"",'簡易入力モード'!A387,"")</f>
        <v/>
      </c>
      <c r="B387" s="20"/>
      <c r="C387" s="21" t="str">
        <f>IF('簡易入力モード'!B387&lt;&gt;"",'簡易入力モード'!B387,"")</f>
        <v/>
      </c>
      <c r="D387" s="21" t="str">
        <f>IF('簡易入力モード'!C387&lt;&gt;"",'簡易入力モード'!C387,"")</f>
        <v/>
      </c>
      <c r="E387" s="21"/>
      <c r="F387" s="21"/>
      <c r="G387" s="21"/>
      <c r="H387" s="21"/>
      <c r="I387" s="21"/>
      <c r="J387" s="21"/>
      <c r="K387" s="21"/>
      <c r="L387" s="22"/>
      <c r="M387" s="22"/>
      <c r="N387" s="22"/>
      <c r="O387" s="22"/>
      <c r="P387" s="22"/>
      <c r="Q387" s="22"/>
      <c r="R387" s="20" t="str">
        <f>IF('簡易入力モード'!E387&lt;&gt;"",'簡易入力モード'!E387,"")</f>
        <v/>
      </c>
      <c r="S387" s="23"/>
      <c r="T387" s="21"/>
      <c r="U387" s="24">
        <f t="shared" si="1"/>
        <v>0</v>
      </c>
      <c r="V387" s="24">
        <f t="shared" si="2"/>
        <v>15</v>
      </c>
      <c r="W387" s="24" t="str">
        <f t="shared" si="3"/>
        <v>Gem</v>
      </c>
      <c r="X387" s="24">
        <f t="shared" si="9"/>
        <v>0.4</v>
      </c>
      <c r="Y387" s="24">
        <f t="shared" si="5"/>
        <v>0</v>
      </c>
      <c r="Z387" s="24">
        <f t="shared" si="6"/>
        <v>0</v>
      </c>
      <c r="AA387" s="24" t="str">
        <f t="shared" si="7"/>
        <v/>
      </c>
      <c r="AB387" s="24" t="str">
        <f t="shared" si="8"/>
        <v/>
      </c>
    </row>
    <row r="388" ht="15.75" hidden="1" customHeight="1">
      <c r="A388" s="20" t="str">
        <f>IF('簡易入力モード'!A388&lt;&gt;"",'簡易入力モード'!A388,"")</f>
        <v/>
      </c>
      <c r="B388" s="20"/>
      <c r="C388" s="21" t="str">
        <f>IF('簡易入力モード'!B388&lt;&gt;"",'簡易入力モード'!B388,"")</f>
        <v/>
      </c>
      <c r="D388" s="21" t="str">
        <f>IF('簡易入力モード'!C388&lt;&gt;"",'簡易入力モード'!C388,"")</f>
        <v/>
      </c>
      <c r="E388" s="21"/>
      <c r="F388" s="21"/>
      <c r="G388" s="21"/>
      <c r="H388" s="21"/>
      <c r="I388" s="21"/>
      <c r="J388" s="21"/>
      <c r="K388" s="21"/>
      <c r="L388" s="22"/>
      <c r="M388" s="22"/>
      <c r="N388" s="22"/>
      <c r="O388" s="22"/>
      <c r="P388" s="22"/>
      <c r="Q388" s="22"/>
      <c r="R388" s="20" t="str">
        <f>IF('簡易入力モード'!E388&lt;&gt;"",'簡易入力モード'!E388,"")</f>
        <v/>
      </c>
      <c r="S388" s="23"/>
      <c r="T388" s="21"/>
      <c r="U388" s="24">
        <f t="shared" si="1"/>
        <v>0</v>
      </c>
      <c r="V388" s="24">
        <f t="shared" si="2"/>
        <v>15</v>
      </c>
      <c r="W388" s="24" t="str">
        <f t="shared" si="3"/>
        <v>Gem</v>
      </c>
      <c r="X388" s="24">
        <f t="shared" si="9"/>
        <v>0.4</v>
      </c>
      <c r="Y388" s="24">
        <f t="shared" si="5"/>
        <v>0</v>
      </c>
      <c r="Z388" s="24">
        <f t="shared" si="6"/>
        <v>0</v>
      </c>
      <c r="AA388" s="24" t="str">
        <f t="shared" si="7"/>
        <v/>
      </c>
      <c r="AB388" s="24" t="str">
        <f t="shared" si="8"/>
        <v/>
      </c>
    </row>
    <row r="389" ht="15.75" hidden="1" customHeight="1">
      <c r="A389" s="20" t="str">
        <f>IF('簡易入力モード'!A389&lt;&gt;"",'簡易入力モード'!A389,"")</f>
        <v/>
      </c>
      <c r="B389" s="20"/>
      <c r="C389" s="21" t="str">
        <f>IF('簡易入力モード'!B389&lt;&gt;"",'簡易入力モード'!B389,"")</f>
        <v/>
      </c>
      <c r="D389" s="21" t="str">
        <f>IF('簡易入力モード'!C389&lt;&gt;"",'簡易入力モード'!C389,"")</f>
        <v/>
      </c>
      <c r="E389" s="21"/>
      <c r="F389" s="21"/>
      <c r="G389" s="21"/>
      <c r="H389" s="21"/>
      <c r="I389" s="21"/>
      <c r="J389" s="21"/>
      <c r="K389" s="21"/>
      <c r="L389" s="22"/>
      <c r="M389" s="22"/>
      <c r="N389" s="22"/>
      <c r="O389" s="22"/>
      <c r="P389" s="22"/>
      <c r="Q389" s="22"/>
      <c r="R389" s="20" t="str">
        <f>IF('簡易入力モード'!E389&lt;&gt;"",'簡易入力モード'!E389,"")</f>
        <v/>
      </c>
      <c r="S389" s="23"/>
      <c r="T389" s="21"/>
      <c r="U389" s="24">
        <f t="shared" si="1"/>
        <v>0</v>
      </c>
      <c r="V389" s="24">
        <f t="shared" si="2"/>
        <v>15</v>
      </c>
      <c r="W389" s="24" t="str">
        <f t="shared" si="3"/>
        <v>Gem</v>
      </c>
      <c r="X389" s="24">
        <f t="shared" si="9"/>
        <v>0.4</v>
      </c>
      <c r="Y389" s="24">
        <f t="shared" si="5"/>
        <v>0</v>
      </c>
      <c r="Z389" s="24">
        <f t="shared" si="6"/>
        <v>0</v>
      </c>
      <c r="AA389" s="24" t="str">
        <f t="shared" si="7"/>
        <v/>
      </c>
      <c r="AB389" s="24" t="str">
        <f t="shared" si="8"/>
        <v/>
      </c>
    </row>
    <row r="390" ht="15.75" hidden="1" customHeight="1">
      <c r="A390" s="20" t="str">
        <f>IF('簡易入力モード'!A390&lt;&gt;"",'簡易入力モード'!A390,"")</f>
        <v/>
      </c>
      <c r="B390" s="20"/>
      <c r="C390" s="21" t="str">
        <f>IF('簡易入力モード'!B390&lt;&gt;"",'簡易入力モード'!B390,"")</f>
        <v/>
      </c>
      <c r="D390" s="21" t="str">
        <f>IF('簡易入力モード'!C390&lt;&gt;"",'簡易入力モード'!C390,"")</f>
        <v/>
      </c>
      <c r="E390" s="21"/>
      <c r="F390" s="21"/>
      <c r="G390" s="21"/>
      <c r="H390" s="21"/>
      <c r="I390" s="21"/>
      <c r="J390" s="21"/>
      <c r="K390" s="21"/>
      <c r="L390" s="22"/>
      <c r="M390" s="22"/>
      <c r="N390" s="22"/>
      <c r="O390" s="22"/>
      <c r="P390" s="22"/>
      <c r="Q390" s="22"/>
      <c r="R390" s="20" t="str">
        <f>IF('簡易入力モード'!E390&lt;&gt;"",'簡易入力モード'!E390,"")</f>
        <v/>
      </c>
      <c r="S390" s="23"/>
      <c r="T390" s="21"/>
      <c r="U390" s="24">
        <f t="shared" si="1"/>
        <v>0</v>
      </c>
      <c r="V390" s="24">
        <f t="shared" si="2"/>
        <v>15</v>
      </c>
      <c r="W390" s="24" t="str">
        <f t="shared" si="3"/>
        <v>Gem</v>
      </c>
      <c r="X390" s="24">
        <f t="shared" si="9"/>
        <v>0.4</v>
      </c>
      <c r="Y390" s="24">
        <f t="shared" si="5"/>
        <v>0</v>
      </c>
      <c r="Z390" s="24">
        <f t="shared" si="6"/>
        <v>0</v>
      </c>
      <c r="AA390" s="24" t="str">
        <f t="shared" si="7"/>
        <v/>
      </c>
      <c r="AB390" s="24" t="str">
        <f t="shared" si="8"/>
        <v/>
      </c>
    </row>
    <row r="391" ht="15.75" hidden="1" customHeight="1">
      <c r="A391" s="20" t="str">
        <f>IF('簡易入力モード'!A391&lt;&gt;"",'簡易入力モード'!A391,"")</f>
        <v/>
      </c>
      <c r="B391" s="20"/>
      <c r="C391" s="21" t="str">
        <f>IF('簡易入力モード'!B391&lt;&gt;"",'簡易入力モード'!B391,"")</f>
        <v/>
      </c>
      <c r="D391" s="21" t="str">
        <f>IF('簡易入力モード'!C391&lt;&gt;"",'簡易入力モード'!C391,"")</f>
        <v/>
      </c>
      <c r="E391" s="21"/>
      <c r="F391" s="21"/>
      <c r="G391" s="21"/>
      <c r="H391" s="21"/>
      <c r="I391" s="21"/>
      <c r="J391" s="21"/>
      <c r="K391" s="21"/>
      <c r="L391" s="22"/>
      <c r="M391" s="22"/>
      <c r="N391" s="22"/>
      <c r="O391" s="22"/>
      <c r="P391" s="22"/>
      <c r="Q391" s="22"/>
      <c r="R391" s="20" t="str">
        <f>IF('簡易入力モード'!E391&lt;&gt;"",'簡易入力モード'!E391,"")</f>
        <v/>
      </c>
      <c r="S391" s="23"/>
      <c r="T391" s="21"/>
      <c r="U391" s="24">
        <f t="shared" si="1"/>
        <v>0</v>
      </c>
      <c r="V391" s="24">
        <f t="shared" si="2"/>
        <v>15</v>
      </c>
      <c r="W391" s="24" t="str">
        <f t="shared" si="3"/>
        <v>Gem</v>
      </c>
      <c r="X391" s="24">
        <f t="shared" si="9"/>
        <v>0.4</v>
      </c>
      <c r="Y391" s="24">
        <f t="shared" si="5"/>
        <v>0</v>
      </c>
      <c r="Z391" s="24">
        <f t="shared" si="6"/>
        <v>0</v>
      </c>
      <c r="AA391" s="24" t="str">
        <f t="shared" si="7"/>
        <v/>
      </c>
      <c r="AB391" s="24" t="str">
        <f t="shared" si="8"/>
        <v/>
      </c>
    </row>
    <row r="392" ht="15.75" hidden="1" customHeight="1">
      <c r="A392" s="20" t="str">
        <f>IF('簡易入力モード'!A392&lt;&gt;"",'簡易入力モード'!A392,"")</f>
        <v/>
      </c>
      <c r="B392" s="20"/>
      <c r="C392" s="21" t="str">
        <f>IF('簡易入力モード'!B392&lt;&gt;"",'簡易入力モード'!B392,"")</f>
        <v/>
      </c>
      <c r="D392" s="21" t="str">
        <f>IF('簡易入力モード'!C392&lt;&gt;"",'簡易入力モード'!C392,"")</f>
        <v/>
      </c>
      <c r="E392" s="21"/>
      <c r="F392" s="21"/>
      <c r="G392" s="21"/>
      <c r="H392" s="21"/>
      <c r="I392" s="21"/>
      <c r="J392" s="21"/>
      <c r="K392" s="21"/>
      <c r="L392" s="22"/>
      <c r="M392" s="22"/>
      <c r="N392" s="22"/>
      <c r="O392" s="22"/>
      <c r="P392" s="22"/>
      <c r="Q392" s="22"/>
      <c r="R392" s="20" t="str">
        <f>IF('簡易入力モード'!E392&lt;&gt;"",'簡易入力モード'!E392,"")</f>
        <v/>
      </c>
      <c r="S392" s="23"/>
      <c r="T392" s="21"/>
      <c r="U392" s="24">
        <f t="shared" si="1"/>
        <v>0</v>
      </c>
      <c r="V392" s="24">
        <f t="shared" si="2"/>
        <v>15</v>
      </c>
      <c r="W392" s="24" t="str">
        <f t="shared" si="3"/>
        <v>Gem</v>
      </c>
      <c r="X392" s="24">
        <f t="shared" si="9"/>
        <v>0.4</v>
      </c>
      <c r="Y392" s="24">
        <f t="shared" si="5"/>
        <v>0</v>
      </c>
      <c r="Z392" s="24">
        <f t="shared" si="6"/>
        <v>0</v>
      </c>
      <c r="AA392" s="24" t="str">
        <f t="shared" si="7"/>
        <v/>
      </c>
      <c r="AB392" s="24" t="str">
        <f t="shared" si="8"/>
        <v/>
      </c>
    </row>
    <row r="393" ht="15.75" hidden="1" customHeight="1">
      <c r="A393" s="20" t="str">
        <f>IF('簡易入力モード'!A393&lt;&gt;"",'簡易入力モード'!A393,"")</f>
        <v/>
      </c>
      <c r="B393" s="20"/>
      <c r="C393" s="21" t="str">
        <f>IF('簡易入力モード'!B393&lt;&gt;"",'簡易入力モード'!B393,"")</f>
        <v/>
      </c>
      <c r="D393" s="21" t="str">
        <f>IF('簡易入力モード'!C393&lt;&gt;"",'簡易入力モード'!C393,"")</f>
        <v/>
      </c>
      <c r="E393" s="21"/>
      <c r="F393" s="21"/>
      <c r="G393" s="21"/>
      <c r="H393" s="21"/>
      <c r="I393" s="21"/>
      <c r="J393" s="21"/>
      <c r="K393" s="21"/>
      <c r="L393" s="22"/>
      <c r="M393" s="22"/>
      <c r="N393" s="22"/>
      <c r="O393" s="22"/>
      <c r="P393" s="22"/>
      <c r="Q393" s="22"/>
      <c r="R393" s="20" t="str">
        <f>IF('簡易入力モード'!E393&lt;&gt;"",'簡易入力モード'!E393,"")</f>
        <v/>
      </c>
      <c r="S393" s="23"/>
      <c r="T393" s="21"/>
      <c r="U393" s="24">
        <f t="shared" si="1"/>
        <v>0</v>
      </c>
      <c r="V393" s="24">
        <f t="shared" si="2"/>
        <v>15</v>
      </c>
      <c r="W393" s="24" t="str">
        <f t="shared" si="3"/>
        <v>Gem</v>
      </c>
      <c r="X393" s="24">
        <f t="shared" si="9"/>
        <v>0.4</v>
      </c>
      <c r="Y393" s="24">
        <f t="shared" si="5"/>
        <v>0</v>
      </c>
      <c r="Z393" s="24">
        <f t="shared" si="6"/>
        <v>0</v>
      </c>
      <c r="AA393" s="24" t="str">
        <f t="shared" si="7"/>
        <v/>
      </c>
      <c r="AB393" s="24" t="str">
        <f t="shared" si="8"/>
        <v/>
      </c>
    </row>
    <row r="394" ht="15.75" hidden="1" customHeight="1">
      <c r="A394" s="20" t="str">
        <f>IF('簡易入力モード'!A394&lt;&gt;"",'簡易入力モード'!A394,"")</f>
        <v/>
      </c>
      <c r="B394" s="20"/>
      <c r="C394" s="21" t="str">
        <f>IF('簡易入力モード'!B394&lt;&gt;"",'簡易入力モード'!B394,"")</f>
        <v/>
      </c>
      <c r="D394" s="21" t="str">
        <f>IF('簡易入力モード'!C394&lt;&gt;"",'簡易入力モード'!C394,"")</f>
        <v/>
      </c>
      <c r="E394" s="21"/>
      <c r="F394" s="21"/>
      <c r="G394" s="21"/>
      <c r="H394" s="21"/>
      <c r="I394" s="21"/>
      <c r="J394" s="21"/>
      <c r="K394" s="21"/>
      <c r="L394" s="22"/>
      <c r="M394" s="22"/>
      <c r="N394" s="22"/>
      <c r="O394" s="22"/>
      <c r="P394" s="22"/>
      <c r="Q394" s="22"/>
      <c r="R394" s="20" t="str">
        <f>IF('簡易入力モード'!E394&lt;&gt;"",'簡易入力モード'!E394,"")</f>
        <v/>
      </c>
      <c r="S394" s="23"/>
      <c r="T394" s="21"/>
      <c r="U394" s="24">
        <f t="shared" si="1"/>
        <v>0</v>
      </c>
      <c r="V394" s="24">
        <f t="shared" si="2"/>
        <v>15</v>
      </c>
      <c r="W394" s="24" t="str">
        <f t="shared" si="3"/>
        <v>Gem</v>
      </c>
      <c r="X394" s="24">
        <f t="shared" si="9"/>
        <v>0.4</v>
      </c>
      <c r="Y394" s="24">
        <f t="shared" si="5"/>
        <v>0</v>
      </c>
      <c r="Z394" s="24">
        <f t="shared" si="6"/>
        <v>0</v>
      </c>
      <c r="AA394" s="24" t="str">
        <f t="shared" si="7"/>
        <v/>
      </c>
      <c r="AB394" s="24" t="str">
        <f t="shared" si="8"/>
        <v/>
      </c>
    </row>
    <row r="395" ht="15.75" hidden="1" customHeight="1">
      <c r="A395" s="20" t="str">
        <f>IF('簡易入力モード'!A395&lt;&gt;"",'簡易入力モード'!A395,"")</f>
        <v/>
      </c>
      <c r="B395" s="20"/>
      <c r="C395" s="21" t="str">
        <f>IF('簡易入力モード'!B395&lt;&gt;"",'簡易入力モード'!B395,"")</f>
        <v/>
      </c>
      <c r="D395" s="21" t="str">
        <f>IF('簡易入力モード'!C395&lt;&gt;"",'簡易入力モード'!C395,"")</f>
        <v/>
      </c>
      <c r="E395" s="21"/>
      <c r="F395" s="21"/>
      <c r="G395" s="21"/>
      <c r="H395" s="21"/>
      <c r="I395" s="21"/>
      <c r="J395" s="21"/>
      <c r="K395" s="21"/>
      <c r="L395" s="22"/>
      <c r="M395" s="22"/>
      <c r="N395" s="22"/>
      <c r="O395" s="22"/>
      <c r="P395" s="22"/>
      <c r="Q395" s="22"/>
      <c r="R395" s="20" t="str">
        <f>IF('簡易入力モード'!E395&lt;&gt;"",'簡易入力モード'!E395,"")</f>
        <v/>
      </c>
      <c r="S395" s="23"/>
      <c r="T395" s="21"/>
      <c r="U395" s="24">
        <f t="shared" si="1"/>
        <v>0</v>
      </c>
      <c r="V395" s="24">
        <f t="shared" si="2"/>
        <v>15</v>
      </c>
      <c r="W395" s="24" t="str">
        <f t="shared" si="3"/>
        <v>Gem</v>
      </c>
      <c r="X395" s="24">
        <f t="shared" si="9"/>
        <v>0.4</v>
      </c>
      <c r="Y395" s="24">
        <f t="shared" si="5"/>
        <v>0</v>
      </c>
      <c r="Z395" s="24">
        <f t="shared" si="6"/>
        <v>0</v>
      </c>
      <c r="AA395" s="24" t="str">
        <f t="shared" si="7"/>
        <v/>
      </c>
      <c r="AB395" s="24" t="str">
        <f t="shared" si="8"/>
        <v/>
      </c>
    </row>
    <row r="396" ht="15.75" hidden="1" customHeight="1">
      <c r="A396" s="20" t="str">
        <f>IF('簡易入力モード'!A396&lt;&gt;"",'簡易入力モード'!A396,"")</f>
        <v/>
      </c>
      <c r="B396" s="20"/>
      <c r="C396" s="21" t="str">
        <f>IF('簡易入力モード'!B396&lt;&gt;"",'簡易入力モード'!B396,"")</f>
        <v/>
      </c>
      <c r="D396" s="21" t="str">
        <f>IF('簡易入力モード'!C396&lt;&gt;"",'簡易入力モード'!C396,"")</f>
        <v/>
      </c>
      <c r="E396" s="21"/>
      <c r="F396" s="21"/>
      <c r="G396" s="21"/>
      <c r="H396" s="21"/>
      <c r="I396" s="21"/>
      <c r="J396" s="21"/>
      <c r="K396" s="21"/>
      <c r="L396" s="22"/>
      <c r="M396" s="22"/>
      <c r="N396" s="22"/>
      <c r="O396" s="22"/>
      <c r="P396" s="22"/>
      <c r="Q396" s="22"/>
      <c r="R396" s="20" t="str">
        <f>IF('簡易入力モード'!E396&lt;&gt;"",'簡易入力モード'!E396,"")</f>
        <v/>
      </c>
      <c r="S396" s="23"/>
      <c r="T396" s="21"/>
      <c r="U396" s="24">
        <f t="shared" si="1"/>
        <v>0</v>
      </c>
      <c r="V396" s="24">
        <f t="shared" si="2"/>
        <v>15</v>
      </c>
      <c r="W396" s="24" t="str">
        <f t="shared" si="3"/>
        <v>Gem</v>
      </c>
      <c r="X396" s="24">
        <f t="shared" si="9"/>
        <v>0.4</v>
      </c>
      <c r="Y396" s="24">
        <f t="shared" si="5"/>
        <v>0</v>
      </c>
      <c r="Z396" s="24">
        <f t="shared" si="6"/>
        <v>0</v>
      </c>
      <c r="AA396" s="24" t="str">
        <f t="shared" si="7"/>
        <v/>
      </c>
      <c r="AB396" s="24" t="str">
        <f t="shared" si="8"/>
        <v/>
      </c>
    </row>
    <row r="397" ht="15.75" hidden="1" customHeight="1">
      <c r="A397" s="20" t="str">
        <f>IF('簡易入力モード'!A397&lt;&gt;"",'簡易入力モード'!A397,"")</f>
        <v/>
      </c>
      <c r="B397" s="20"/>
      <c r="C397" s="21" t="str">
        <f>IF('簡易入力モード'!B397&lt;&gt;"",'簡易入力モード'!B397,"")</f>
        <v/>
      </c>
      <c r="D397" s="21" t="str">
        <f>IF('簡易入力モード'!C397&lt;&gt;"",'簡易入力モード'!C397,"")</f>
        <v/>
      </c>
      <c r="E397" s="21"/>
      <c r="F397" s="21"/>
      <c r="G397" s="21"/>
      <c r="H397" s="21"/>
      <c r="I397" s="21"/>
      <c r="J397" s="21"/>
      <c r="K397" s="21"/>
      <c r="L397" s="22"/>
      <c r="M397" s="22"/>
      <c r="N397" s="22"/>
      <c r="O397" s="22"/>
      <c r="P397" s="22"/>
      <c r="Q397" s="22"/>
      <c r="R397" s="20" t="str">
        <f>IF('簡易入力モード'!E397&lt;&gt;"",'簡易入力モード'!E397,"")</f>
        <v/>
      </c>
      <c r="S397" s="23"/>
      <c r="T397" s="21"/>
      <c r="U397" s="24">
        <f t="shared" si="1"/>
        <v>0</v>
      </c>
      <c r="V397" s="24">
        <f t="shared" si="2"/>
        <v>15</v>
      </c>
      <c r="W397" s="24" t="str">
        <f t="shared" si="3"/>
        <v>Gem</v>
      </c>
      <c r="X397" s="24">
        <f t="shared" si="9"/>
        <v>0.4</v>
      </c>
      <c r="Y397" s="24">
        <f t="shared" si="5"/>
        <v>0</v>
      </c>
      <c r="Z397" s="24">
        <f t="shared" si="6"/>
        <v>0</v>
      </c>
      <c r="AA397" s="24" t="str">
        <f t="shared" si="7"/>
        <v/>
      </c>
      <c r="AB397" s="24" t="str">
        <f t="shared" si="8"/>
        <v/>
      </c>
    </row>
    <row r="398" ht="15.75" hidden="1" customHeight="1">
      <c r="A398" s="20" t="str">
        <f>IF('簡易入力モード'!A398&lt;&gt;"",'簡易入力モード'!A398,"")</f>
        <v/>
      </c>
      <c r="B398" s="20"/>
      <c r="C398" s="21" t="str">
        <f>IF('簡易入力モード'!B398&lt;&gt;"",'簡易入力モード'!B398,"")</f>
        <v/>
      </c>
      <c r="D398" s="21" t="str">
        <f>IF('簡易入力モード'!C398&lt;&gt;"",'簡易入力モード'!C398,"")</f>
        <v/>
      </c>
      <c r="E398" s="21"/>
      <c r="F398" s="21"/>
      <c r="G398" s="21"/>
      <c r="H398" s="21"/>
      <c r="I398" s="21"/>
      <c r="J398" s="21"/>
      <c r="K398" s="21"/>
      <c r="L398" s="22"/>
      <c r="M398" s="22"/>
      <c r="N398" s="22"/>
      <c r="O398" s="22"/>
      <c r="P398" s="22"/>
      <c r="Q398" s="22"/>
      <c r="R398" s="20" t="str">
        <f>IF('簡易入力モード'!E398&lt;&gt;"",'簡易入力モード'!E398,"")</f>
        <v/>
      </c>
      <c r="S398" s="23"/>
      <c r="T398" s="21"/>
      <c r="U398" s="24">
        <f t="shared" si="1"/>
        <v>0</v>
      </c>
      <c r="V398" s="24">
        <f t="shared" si="2"/>
        <v>15</v>
      </c>
      <c r="W398" s="24" t="str">
        <f t="shared" si="3"/>
        <v>Gem</v>
      </c>
      <c r="X398" s="24">
        <f t="shared" si="9"/>
        <v>0.4</v>
      </c>
      <c r="Y398" s="24">
        <f t="shared" si="5"/>
        <v>0</v>
      </c>
      <c r="Z398" s="24">
        <f t="shared" si="6"/>
        <v>0</v>
      </c>
      <c r="AA398" s="24" t="str">
        <f t="shared" si="7"/>
        <v/>
      </c>
      <c r="AB398" s="24" t="str">
        <f t="shared" si="8"/>
        <v/>
      </c>
    </row>
    <row r="399" ht="15.75" hidden="1" customHeight="1">
      <c r="A399" s="20" t="str">
        <f>IF('簡易入力モード'!A399&lt;&gt;"",'簡易入力モード'!A399,"")</f>
        <v/>
      </c>
      <c r="B399" s="20"/>
      <c r="C399" s="21" t="str">
        <f>IF('簡易入力モード'!B399&lt;&gt;"",'簡易入力モード'!B399,"")</f>
        <v/>
      </c>
      <c r="D399" s="21" t="str">
        <f>IF('簡易入力モード'!C399&lt;&gt;"",'簡易入力モード'!C399,"")</f>
        <v/>
      </c>
      <c r="E399" s="21"/>
      <c r="F399" s="21"/>
      <c r="G399" s="21"/>
      <c r="H399" s="21"/>
      <c r="I399" s="21"/>
      <c r="J399" s="21"/>
      <c r="K399" s="21"/>
      <c r="L399" s="22"/>
      <c r="M399" s="22"/>
      <c r="N399" s="22"/>
      <c r="O399" s="22"/>
      <c r="P399" s="22"/>
      <c r="Q399" s="22"/>
      <c r="R399" s="20" t="str">
        <f>IF('簡易入力モード'!E399&lt;&gt;"",'簡易入力モード'!E399,"")</f>
        <v/>
      </c>
      <c r="S399" s="23"/>
      <c r="T399" s="21"/>
      <c r="U399" s="24">
        <f t="shared" si="1"/>
        <v>0</v>
      </c>
      <c r="V399" s="24">
        <f t="shared" si="2"/>
        <v>15</v>
      </c>
      <c r="W399" s="24" t="str">
        <f t="shared" si="3"/>
        <v>Gem</v>
      </c>
      <c r="X399" s="24">
        <f t="shared" si="9"/>
        <v>0.4</v>
      </c>
      <c r="Y399" s="24">
        <f t="shared" si="5"/>
        <v>0</v>
      </c>
      <c r="Z399" s="24">
        <f t="shared" si="6"/>
        <v>0</v>
      </c>
      <c r="AA399" s="24" t="str">
        <f t="shared" si="7"/>
        <v/>
      </c>
      <c r="AB399" s="24" t="str">
        <f t="shared" si="8"/>
        <v/>
      </c>
    </row>
    <row r="400" ht="15.75" hidden="1" customHeight="1">
      <c r="A400" s="20" t="str">
        <f>IF('簡易入力モード'!A400&lt;&gt;"",'簡易入力モード'!A400,"")</f>
        <v/>
      </c>
      <c r="B400" s="20"/>
      <c r="C400" s="21" t="str">
        <f>IF('簡易入力モード'!B400&lt;&gt;"",'簡易入力モード'!B400,"")</f>
        <v/>
      </c>
      <c r="D400" s="21" t="str">
        <f>IF('簡易入力モード'!C400&lt;&gt;"",'簡易入力モード'!C400,"")</f>
        <v/>
      </c>
      <c r="E400" s="21"/>
      <c r="F400" s="21"/>
      <c r="G400" s="21"/>
      <c r="H400" s="21"/>
      <c r="I400" s="21"/>
      <c r="J400" s="21"/>
      <c r="K400" s="21"/>
      <c r="L400" s="22"/>
      <c r="M400" s="22"/>
      <c r="N400" s="22"/>
      <c r="O400" s="22"/>
      <c r="P400" s="22"/>
      <c r="Q400" s="22"/>
      <c r="R400" s="20" t="str">
        <f>IF('簡易入力モード'!E400&lt;&gt;"",'簡易入力モード'!E400,"")</f>
        <v/>
      </c>
      <c r="S400" s="23"/>
      <c r="T400" s="21"/>
      <c r="U400" s="24">
        <f t="shared" si="1"/>
        <v>0</v>
      </c>
      <c r="V400" s="24">
        <f t="shared" si="2"/>
        <v>15</v>
      </c>
      <c r="W400" s="24" t="str">
        <f t="shared" si="3"/>
        <v>Gem</v>
      </c>
      <c r="X400" s="24">
        <f t="shared" si="9"/>
        <v>0.4</v>
      </c>
      <c r="Y400" s="24">
        <f t="shared" si="5"/>
        <v>0</v>
      </c>
      <c r="Z400" s="24">
        <f t="shared" si="6"/>
        <v>0</v>
      </c>
      <c r="AA400" s="24" t="str">
        <f t="shared" si="7"/>
        <v/>
      </c>
      <c r="AB400" s="24" t="str">
        <f t="shared" si="8"/>
        <v/>
      </c>
    </row>
    <row r="401" ht="15.75" hidden="1" customHeight="1">
      <c r="A401" s="20" t="str">
        <f>IF('簡易入力モード'!A401&lt;&gt;"",'簡易入力モード'!A401,"")</f>
        <v/>
      </c>
      <c r="B401" s="20"/>
      <c r="C401" s="21" t="str">
        <f>IF('簡易入力モード'!B401&lt;&gt;"",'簡易入力モード'!B401,"")</f>
        <v/>
      </c>
      <c r="D401" s="21" t="str">
        <f>IF('簡易入力モード'!C401&lt;&gt;"",'簡易入力モード'!C401,"")</f>
        <v/>
      </c>
      <c r="E401" s="21"/>
      <c r="F401" s="21"/>
      <c r="G401" s="21"/>
      <c r="H401" s="21"/>
      <c r="I401" s="21"/>
      <c r="J401" s="21"/>
      <c r="K401" s="21"/>
      <c r="L401" s="22"/>
      <c r="M401" s="22"/>
      <c r="N401" s="22"/>
      <c r="O401" s="22"/>
      <c r="P401" s="22"/>
      <c r="Q401" s="22"/>
      <c r="R401" s="20" t="str">
        <f>IF('簡易入力モード'!E401&lt;&gt;"",'簡易入力モード'!E401,"")</f>
        <v/>
      </c>
      <c r="S401" s="23"/>
      <c r="T401" s="21"/>
      <c r="U401" s="24">
        <f t="shared" si="1"/>
        <v>0</v>
      </c>
      <c r="V401" s="24">
        <f t="shared" si="2"/>
        <v>15</v>
      </c>
      <c r="W401" s="24" t="str">
        <f t="shared" si="3"/>
        <v>Gem</v>
      </c>
      <c r="X401" s="24">
        <f t="shared" si="9"/>
        <v>0.4</v>
      </c>
      <c r="Y401" s="24">
        <f t="shared" si="5"/>
        <v>0</v>
      </c>
      <c r="Z401" s="24">
        <f t="shared" si="6"/>
        <v>0</v>
      </c>
      <c r="AA401" s="24" t="str">
        <f t="shared" si="7"/>
        <v/>
      </c>
      <c r="AB401" s="24" t="str">
        <f t="shared" si="8"/>
        <v/>
      </c>
    </row>
    <row r="402" ht="15.75" hidden="1" customHeight="1">
      <c r="A402" s="20" t="str">
        <f>IF('簡易入力モード'!A402&lt;&gt;"",'簡易入力モード'!A402,"")</f>
        <v/>
      </c>
      <c r="B402" s="20"/>
      <c r="C402" s="21" t="str">
        <f>IF('簡易入力モード'!B402&lt;&gt;"",'簡易入力モード'!B402,"")</f>
        <v/>
      </c>
      <c r="D402" s="21" t="str">
        <f>IF('簡易入力モード'!C402&lt;&gt;"",'簡易入力モード'!C402,"")</f>
        <v/>
      </c>
      <c r="E402" s="21"/>
      <c r="F402" s="21"/>
      <c r="G402" s="21"/>
      <c r="H402" s="21"/>
      <c r="I402" s="21"/>
      <c r="J402" s="21"/>
      <c r="K402" s="21"/>
      <c r="L402" s="22"/>
      <c r="M402" s="22"/>
      <c r="N402" s="22"/>
      <c r="O402" s="22"/>
      <c r="P402" s="22"/>
      <c r="Q402" s="22"/>
      <c r="R402" s="20" t="str">
        <f>IF('簡易入力モード'!E402&lt;&gt;"",'簡易入力モード'!E402,"")</f>
        <v/>
      </c>
      <c r="S402" s="23"/>
      <c r="T402" s="21"/>
      <c r="U402" s="24">
        <f t="shared" si="1"/>
        <v>0</v>
      </c>
      <c r="V402" s="24">
        <f t="shared" si="2"/>
        <v>15</v>
      </c>
      <c r="W402" s="24" t="str">
        <f t="shared" si="3"/>
        <v>Gem</v>
      </c>
      <c r="X402" s="24">
        <f t="shared" si="9"/>
        <v>0.4</v>
      </c>
      <c r="Y402" s="24">
        <f t="shared" si="5"/>
        <v>0</v>
      </c>
      <c r="Z402" s="24">
        <f t="shared" si="6"/>
        <v>0</v>
      </c>
      <c r="AA402" s="24" t="str">
        <f t="shared" si="7"/>
        <v/>
      </c>
      <c r="AB402" s="24" t="str">
        <f t="shared" si="8"/>
        <v/>
      </c>
    </row>
    <row r="403" ht="15.75" hidden="1" customHeight="1">
      <c r="A403" s="20" t="str">
        <f>IF('簡易入力モード'!A403&lt;&gt;"",'簡易入力モード'!A403,"")</f>
        <v/>
      </c>
      <c r="B403" s="20"/>
      <c r="C403" s="21" t="str">
        <f>IF('簡易入力モード'!B403&lt;&gt;"",'簡易入力モード'!B403,"")</f>
        <v/>
      </c>
      <c r="D403" s="21" t="str">
        <f>IF('簡易入力モード'!C403&lt;&gt;"",'簡易入力モード'!C403,"")</f>
        <v/>
      </c>
      <c r="E403" s="21"/>
      <c r="F403" s="21"/>
      <c r="G403" s="21"/>
      <c r="H403" s="21"/>
      <c r="I403" s="21"/>
      <c r="J403" s="21"/>
      <c r="K403" s="21"/>
      <c r="L403" s="22"/>
      <c r="M403" s="22"/>
      <c r="N403" s="22"/>
      <c r="O403" s="22"/>
      <c r="P403" s="22"/>
      <c r="Q403" s="22"/>
      <c r="R403" s="20" t="str">
        <f>IF('簡易入力モード'!E403&lt;&gt;"",'簡易入力モード'!E403,"")</f>
        <v/>
      </c>
      <c r="S403" s="23"/>
      <c r="T403" s="21"/>
      <c r="U403" s="24">
        <f t="shared" si="1"/>
        <v>0</v>
      </c>
      <c r="V403" s="24">
        <f t="shared" si="2"/>
        <v>15</v>
      </c>
      <c r="W403" s="24" t="str">
        <f t="shared" si="3"/>
        <v>Gem</v>
      </c>
      <c r="X403" s="24">
        <f t="shared" si="9"/>
        <v>0.4</v>
      </c>
      <c r="Y403" s="24">
        <f t="shared" si="5"/>
        <v>0</v>
      </c>
      <c r="Z403" s="24">
        <f t="shared" si="6"/>
        <v>0</v>
      </c>
      <c r="AA403" s="24" t="str">
        <f t="shared" si="7"/>
        <v/>
      </c>
      <c r="AB403" s="24" t="str">
        <f t="shared" si="8"/>
        <v/>
      </c>
    </row>
    <row r="404" ht="15.75" hidden="1" customHeight="1">
      <c r="A404" s="20" t="str">
        <f>IF('簡易入力モード'!A404&lt;&gt;"",'簡易入力モード'!A404,"")</f>
        <v/>
      </c>
      <c r="B404" s="20"/>
      <c r="C404" s="21" t="str">
        <f>IF('簡易入力モード'!B404&lt;&gt;"",'簡易入力モード'!B404,"")</f>
        <v/>
      </c>
      <c r="D404" s="21" t="str">
        <f>IF('簡易入力モード'!C404&lt;&gt;"",'簡易入力モード'!C404,"")</f>
        <v/>
      </c>
      <c r="E404" s="21"/>
      <c r="F404" s="21"/>
      <c r="G404" s="21"/>
      <c r="H404" s="21"/>
      <c r="I404" s="21"/>
      <c r="J404" s="21"/>
      <c r="K404" s="21"/>
      <c r="L404" s="22"/>
      <c r="M404" s="22"/>
      <c r="N404" s="22"/>
      <c r="O404" s="22"/>
      <c r="P404" s="22"/>
      <c r="Q404" s="22"/>
      <c r="R404" s="20" t="str">
        <f>IF('簡易入力モード'!E404&lt;&gt;"",'簡易入力モード'!E404,"")</f>
        <v/>
      </c>
      <c r="S404" s="23"/>
      <c r="T404" s="21"/>
      <c r="U404" s="24">
        <f t="shared" si="1"/>
        <v>0</v>
      </c>
      <c r="V404" s="24">
        <f t="shared" si="2"/>
        <v>15</v>
      </c>
      <c r="W404" s="24" t="str">
        <f t="shared" si="3"/>
        <v>Gem</v>
      </c>
      <c r="X404" s="24">
        <f t="shared" si="9"/>
        <v>0.4</v>
      </c>
      <c r="Y404" s="24">
        <f t="shared" si="5"/>
        <v>0</v>
      </c>
      <c r="Z404" s="24">
        <f t="shared" si="6"/>
        <v>0</v>
      </c>
      <c r="AA404" s="24" t="str">
        <f t="shared" si="7"/>
        <v/>
      </c>
      <c r="AB404" s="24" t="str">
        <f t="shared" si="8"/>
        <v/>
      </c>
    </row>
    <row r="405" ht="15.75" hidden="1" customHeight="1">
      <c r="A405" s="20" t="str">
        <f>IF('簡易入力モード'!A405&lt;&gt;"",'簡易入力モード'!A405,"")</f>
        <v/>
      </c>
      <c r="B405" s="20"/>
      <c r="C405" s="21" t="str">
        <f>IF('簡易入力モード'!B405&lt;&gt;"",'簡易入力モード'!B405,"")</f>
        <v/>
      </c>
      <c r="D405" s="21" t="str">
        <f>IF('簡易入力モード'!C405&lt;&gt;"",'簡易入力モード'!C405,"")</f>
        <v/>
      </c>
      <c r="E405" s="21"/>
      <c r="F405" s="21"/>
      <c r="G405" s="21"/>
      <c r="H405" s="21"/>
      <c r="I405" s="21"/>
      <c r="J405" s="21"/>
      <c r="K405" s="21"/>
      <c r="L405" s="22"/>
      <c r="M405" s="22"/>
      <c r="N405" s="22"/>
      <c r="O405" s="22"/>
      <c r="P405" s="22"/>
      <c r="Q405" s="22"/>
      <c r="R405" s="20" t="str">
        <f>IF('簡易入力モード'!E405&lt;&gt;"",'簡易入力モード'!E405,"")</f>
        <v/>
      </c>
      <c r="S405" s="23"/>
      <c r="T405" s="21"/>
      <c r="U405" s="24">
        <f t="shared" si="1"/>
        <v>0</v>
      </c>
      <c r="V405" s="24">
        <f t="shared" si="2"/>
        <v>15</v>
      </c>
      <c r="W405" s="24" t="str">
        <f t="shared" si="3"/>
        <v>Gem</v>
      </c>
      <c r="X405" s="24">
        <f t="shared" si="9"/>
        <v>0.4</v>
      </c>
      <c r="Y405" s="24">
        <f t="shared" si="5"/>
        <v>0</v>
      </c>
      <c r="Z405" s="24">
        <f t="shared" si="6"/>
        <v>0</v>
      </c>
      <c r="AA405" s="24" t="str">
        <f t="shared" si="7"/>
        <v/>
      </c>
      <c r="AB405" s="24" t="str">
        <f t="shared" si="8"/>
        <v/>
      </c>
    </row>
    <row r="406" ht="15.75" hidden="1" customHeight="1">
      <c r="A406" s="20" t="str">
        <f>IF('簡易入力モード'!A406&lt;&gt;"",'簡易入力モード'!A406,"")</f>
        <v/>
      </c>
      <c r="B406" s="20"/>
      <c r="C406" s="21" t="str">
        <f>IF('簡易入力モード'!B406&lt;&gt;"",'簡易入力モード'!B406,"")</f>
        <v/>
      </c>
      <c r="D406" s="21" t="str">
        <f>IF('簡易入力モード'!C406&lt;&gt;"",'簡易入力モード'!C406,"")</f>
        <v/>
      </c>
      <c r="E406" s="21"/>
      <c r="F406" s="21"/>
      <c r="G406" s="21"/>
      <c r="H406" s="21"/>
      <c r="I406" s="21"/>
      <c r="J406" s="21"/>
      <c r="K406" s="21"/>
      <c r="L406" s="22"/>
      <c r="M406" s="22"/>
      <c r="N406" s="22"/>
      <c r="O406" s="22"/>
      <c r="P406" s="22"/>
      <c r="Q406" s="22"/>
      <c r="R406" s="20" t="str">
        <f>IF('簡易入力モード'!E406&lt;&gt;"",'簡易入力モード'!E406,"")</f>
        <v/>
      </c>
      <c r="S406" s="23"/>
      <c r="T406" s="21"/>
      <c r="U406" s="24">
        <f t="shared" si="1"/>
        <v>0</v>
      </c>
      <c r="V406" s="24">
        <f t="shared" si="2"/>
        <v>15</v>
      </c>
      <c r="W406" s="24" t="str">
        <f t="shared" si="3"/>
        <v>Gem</v>
      </c>
      <c r="X406" s="24">
        <f t="shared" si="9"/>
        <v>0.4</v>
      </c>
      <c r="Y406" s="24">
        <f t="shared" si="5"/>
        <v>0</v>
      </c>
      <c r="Z406" s="24">
        <f t="shared" si="6"/>
        <v>0</v>
      </c>
      <c r="AA406" s="24" t="str">
        <f t="shared" si="7"/>
        <v/>
      </c>
      <c r="AB406" s="24" t="str">
        <f t="shared" si="8"/>
        <v/>
      </c>
    </row>
    <row r="407" ht="15.75" hidden="1" customHeight="1">
      <c r="A407" s="20" t="str">
        <f>IF('簡易入力モード'!A407&lt;&gt;"",'簡易入力モード'!A407,"")</f>
        <v/>
      </c>
      <c r="B407" s="20"/>
      <c r="C407" s="21" t="str">
        <f>IF('簡易入力モード'!B407&lt;&gt;"",'簡易入力モード'!B407,"")</f>
        <v/>
      </c>
      <c r="D407" s="21" t="str">
        <f>IF('簡易入力モード'!C407&lt;&gt;"",'簡易入力モード'!C407,"")</f>
        <v/>
      </c>
      <c r="E407" s="21"/>
      <c r="F407" s="21"/>
      <c r="G407" s="21"/>
      <c r="H407" s="21"/>
      <c r="I407" s="21"/>
      <c r="J407" s="21"/>
      <c r="K407" s="21"/>
      <c r="L407" s="22"/>
      <c r="M407" s="22"/>
      <c r="N407" s="22"/>
      <c r="O407" s="22"/>
      <c r="P407" s="22"/>
      <c r="Q407" s="22"/>
      <c r="R407" s="20" t="str">
        <f>IF('簡易入力モード'!E407&lt;&gt;"",'簡易入力モード'!E407,"")</f>
        <v/>
      </c>
      <c r="S407" s="23"/>
      <c r="T407" s="21"/>
      <c r="U407" s="24">
        <f t="shared" si="1"/>
        <v>0</v>
      </c>
      <c r="V407" s="24">
        <f t="shared" si="2"/>
        <v>15</v>
      </c>
      <c r="W407" s="24" t="str">
        <f t="shared" si="3"/>
        <v>Gem</v>
      </c>
      <c r="X407" s="24">
        <f t="shared" si="9"/>
        <v>0.4</v>
      </c>
      <c r="Y407" s="24">
        <f t="shared" si="5"/>
        <v>0</v>
      </c>
      <c r="Z407" s="24">
        <f t="shared" si="6"/>
        <v>0</v>
      </c>
      <c r="AA407" s="24" t="str">
        <f t="shared" si="7"/>
        <v/>
      </c>
      <c r="AB407" s="24" t="str">
        <f t="shared" si="8"/>
        <v/>
      </c>
    </row>
    <row r="408" ht="15.75" hidden="1" customHeight="1">
      <c r="A408" s="20" t="str">
        <f>IF('簡易入力モード'!A408&lt;&gt;"",'簡易入力モード'!A408,"")</f>
        <v/>
      </c>
      <c r="B408" s="20"/>
      <c r="C408" s="21" t="str">
        <f>IF('簡易入力モード'!B408&lt;&gt;"",'簡易入力モード'!B408,"")</f>
        <v/>
      </c>
      <c r="D408" s="21" t="str">
        <f>IF('簡易入力モード'!C408&lt;&gt;"",'簡易入力モード'!C408,"")</f>
        <v/>
      </c>
      <c r="E408" s="21"/>
      <c r="F408" s="21"/>
      <c r="G408" s="21"/>
      <c r="H408" s="21"/>
      <c r="I408" s="21"/>
      <c r="J408" s="21"/>
      <c r="K408" s="21"/>
      <c r="L408" s="22"/>
      <c r="M408" s="22"/>
      <c r="N408" s="22"/>
      <c r="O408" s="22"/>
      <c r="P408" s="22"/>
      <c r="Q408" s="22"/>
      <c r="R408" s="20" t="str">
        <f>IF('簡易入力モード'!E408&lt;&gt;"",'簡易入力モード'!E408,"")</f>
        <v/>
      </c>
      <c r="S408" s="23"/>
      <c r="T408" s="21"/>
      <c r="U408" s="24">
        <f t="shared" si="1"/>
        <v>0</v>
      </c>
      <c r="V408" s="24">
        <f t="shared" si="2"/>
        <v>15</v>
      </c>
      <c r="W408" s="24" t="str">
        <f t="shared" si="3"/>
        <v>Gem</v>
      </c>
      <c r="X408" s="24">
        <f t="shared" si="9"/>
        <v>0.4</v>
      </c>
      <c r="Y408" s="24">
        <f t="shared" si="5"/>
        <v>0</v>
      </c>
      <c r="Z408" s="24">
        <f t="shared" si="6"/>
        <v>0</v>
      </c>
      <c r="AA408" s="24" t="str">
        <f t="shared" si="7"/>
        <v/>
      </c>
      <c r="AB408" s="24" t="str">
        <f t="shared" si="8"/>
        <v/>
      </c>
    </row>
    <row r="409" ht="15.75" hidden="1" customHeight="1">
      <c r="A409" s="20" t="str">
        <f>IF('簡易入力モード'!A409&lt;&gt;"",'簡易入力モード'!A409,"")</f>
        <v/>
      </c>
      <c r="B409" s="20"/>
      <c r="C409" s="21" t="str">
        <f>IF('簡易入力モード'!B409&lt;&gt;"",'簡易入力モード'!B409,"")</f>
        <v/>
      </c>
      <c r="D409" s="21" t="str">
        <f>IF('簡易入力モード'!C409&lt;&gt;"",'簡易入力モード'!C409,"")</f>
        <v/>
      </c>
      <c r="E409" s="21"/>
      <c r="F409" s="21"/>
      <c r="G409" s="21"/>
      <c r="H409" s="21"/>
      <c r="I409" s="21"/>
      <c r="J409" s="21"/>
      <c r="K409" s="21"/>
      <c r="L409" s="22"/>
      <c r="M409" s="22"/>
      <c r="N409" s="22"/>
      <c r="O409" s="22"/>
      <c r="P409" s="22"/>
      <c r="Q409" s="22"/>
      <c r="R409" s="20" t="str">
        <f>IF('簡易入力モード'!E409&lt;&gt;"",'簡易入力モード'!E409,"")</f>
        <v/>
      </c>
      <c r="S409" s="23"/>
      <c r="T409" s="21"/>
      <c r="U409" s="24">
        <f t="shared" si="1"/>
        <v>0</v>
      </c>
      <c r="V409" s="24">
        <f t="shared" si="2"/>
        <v>15</v>
      </c>
      <c r="W409" s="24" t="str">
        <f t="shared" si="3"/>
        <v>Gem</v>
      </c>
      <c r="X409" s="24">
        <f t="shared" si="9"/>
        <v>0.4</v>
      </c>
      <c r="Y409" s="24">
        <f t="shared" si="5"/>
        <v>0</v>
      </c>
      <c r="Z409" s="24">
        <f t="shared" si="6"/>
        <v>0</v>
      </c>
      <c r="AA409" s="24" t="str">
        <f t="shared" si="7"/>
        <v/>
      </c>
      <c r="AB409" s="24" t="str">
        <f t="shared" si="8"/>
        <v/>
      </c>
    </row>
    <row r="410" ht="15.75" hidden="1" customHeight="1">
      <c r="A410" s="20" t="str">
        <f>IF('簡易入力モード'!A410&lt;&gt;"",'簡易入力モード'!A410,"")</f>
        <v/>
      </c>
      <c r="B410" s="20"/>
      <c r="C410" s="21" t="str">
        <f>IF('簡易入力モード'!B410&lt;&gt;"",'簡易入力モード'!B410,"")</f>
        <v/>
      </c>
      <c r="D410" s="21" t="str">
        <f>IF('簡易入力モード'!C410&lt;&gt;"",'簡易入力モード'!C410,"")</f>
        <v/>
      </c>
      <c r="E410" s="21"/>
      <c r="F410" s="21"/>
      <c r="G410" s="21"/>
      <c r="H410" s="21"/>
      <c r="I410" s="21"/>
      <c r="J410" s="21"/>
      <c r="K410" s="21"/>
      <c r="L410" s="22"/>
      <c r="M410" s="22"/>
      <c r="N410" s="22"/>
      <c r="O410" s="22"/>
      <c r="P410" s="22"/>
      <c r="Q410" s="22"/>
      <c r="R410" s="20" t="str">
        <f>IF('簡易入力モード'!E410&lt;&gt;"",'簡易入力モード'!E410,"")</f>
        <v/>
      </c>
      <c r="S410" s="23"/>
      <c r="T410" s="21"/>
      <c r="U410" s="24">
        <f t="shared" si="1"/>
        <v>0</v>
      </c>
      <c r="V410" s="24">
        <f t="shared" si="2"/>
        <v>15</v>
      </c>
      <c r="W410" s="24" t="str">
        <f t="shared" si="3"/>
        <v>Gem</v>
      </c>
      <c r="X410" s="24">
        <f t="shared" si="9"/>
        <v>0.4</v>
      </c>
      <c r="Y410" s="24">
        <f t="shared" si="5"/>
        <v>0</v>
      </c>
      <c r="Z410" s="24">
        <f t="shared" si="6"/>
        <v>0</v>
      </c>
      <c r="AA410" s="24" t="str">
        <f t="shared" si="7"/>
        <v/>
      </c>
      <c r="AB410" s="24" t="str">
        <f t="shared" si="8"/>
        <v/>
      </c>
    </row>
    <row r="411" ht="15.75" hidden="1" customHeight="1">
      <c r="A411" s="20" t="str">
        <f>IF('簡易入力モード'!A411&lt;&gt;"",'簡易入力モード'!A411,"")</f>
        <v/>
      </c>
      <c r="B411" s="20"/>
      <c r="C411" s="21" t="str">
        <f>IF('簡易入力モード'!B411&lt;&gt;"",'簡易入力モード'!B411,"")</f>
        <v/>
      </c>
      <c r="D411" s="21" t="str">
        <f>IF('簡易入力モード'!C411&lt;&gt;"",'簡易入力モード'!C411,"")</f>
        <v/>
      </c>
      <c r="E411" s="21"/>
      <c r="F411" s="21"/>
      <c r="G411" s="21"/>
      <c r="H411" s="21"/>
      <c r="I411" s="21"/>
      <c r="J411" s="21"/>
      <c r="K411" s="21"/>
      <c r="L411" s="22"/>
      <c r="M411" s="22"/>
      <c r="N411" s="22"/>
      <c r="O411" s="22"/>
      <c r="P411" s="22"/>
      <c r="Q411" s="22"/>
      <c r="R411" s="20" t="str">
        <f>IF('簡易入力モード'!E411&lt;&gt;"",'簡易入力モード'!E411,"")</f>
        <v/>
      </c>
      <c r="S411" s="23"/>
      <c r="T411" s="21"/>
      <c r="U411" s="24">
        <f t="shared" si="1"/>
        <v>0</v>
      </c>
      <c r="V411" s="24">
        <f t="shared" si="2"/>
        <v>15</v>
      </c>
      <c r="W411" s="24" t="str">
        <f t="shared" si="3"/>
        <v>Gem</v>
      </c>
      <c r="X411" s="24">
        <f t="shared" si="9"/>
        <v>0.4</v>
      </c>
      <c r="Y411" s="24">
        <f t="shared" si="5"/>
        <v>0</v>
      </c>
      <c r="Z411" s="24">
        <f t="shared" si="6"/>
        <v>0</v>
      </c>
      <c r="AA411" s="24" t="str">
        <f t="shared" si="7"/>
        <v/>
      </c>
      <c r="AB411" s="24" t="str">
        <f t="shared" si="8"/>
        <v/>
      </c>
    </row>
    <row r="412" ht="15.75" hidden="1" customHeight="1">
      <c r="A412" s="20" t="str">
        <f>IF('簡易入力モード'!A412&lt;&gt;"",'簡易入力モード'!A412,"")</f>
        <v/>
      </c>
      <c r="B412" s="20"/>
      <c r="C412" s="21" t="str">
        <f>IF('簡易入力モード'!B412&lt;&gt;"",'簡易入力モード'!B412,"")</f>
        <v/>
      </c>
      <c r="D412" s="21" t="str">
        <f>IF('簡易入力モード'!C412&lt;&gt;"",'簡易入力モード'!C412,"")</f>
        <v/>
      </c>
      <c r="E412" s="21"/>
      <c r="F412" s="21"/>
      <c r="G412" s="21"/>
      <c r="H412" s="21"/>
      <c r="I412" s="21"/>
      <c r="J412" s="21"/>
      <c r="K412" s="21"/>
      <c r="L412" s="22"/>
      <c r="M412" s="22"/>
      <c r="N412" s="22"/>
      <c r="O412" s="22"/>
      <c r="P412" s="22"/>
      <c r="Q412" s="22"/>
      <c r="R412" s="20" t="str">
        <f>IF('簡易入力モード'!E412&lt;&gt;"",'簡易入力モード'!E412,"")</f>
        <v/>
      </c>
      <c r="S412" s="23"/>
      <c r="T412" s="21"/>
      <c r="U412" s="24">
        <f t="shared" si="1"/>
        <v>0</v>
      </c>
      <c r="V412" s="24">
        <f t="shared" si="2"/>
        <v>15</v>
      </c>
      <c r="W412" s="24" t="str">
        <f t="shared" si="3"/>
        <v>Gem</v>
      </c>
      <c r="X412" s="24">
        <f t="shared" si="9"/>
        <v>0.4</v>
      </c>
      <c r="Y412" s="24">
        <f t="shared" si="5"/>
        <v>0</v>
      </c>
      <c r="Z412" s="24">
        <f t="shared" si="6"/>
        <v>0</v>
      </c>
      <c r="AA412" s="24" t="str">
        <f t="shared" si="7"/>
        <v/>
      </c>
      <c r="AB412" s="24" t="str">
        <f t="shared" si="8"/>
        <v/>
      </c>
    </row>
    <row r="413" ht="15.75" hidden="1" customHeight="1">
      <c r="A413" s="20" t="str">
        <f>IF('簡易入力モード'!A413&lt;&gt;"",'簡易入力モード'!A413,"")</f>
        <v/>
      </c>
      <c r="B413" s="20"/>
      <c r="C413" s="21" t="str">
        <f>IF('簡易入力モード'!B413&lt;&gt;"",'簡易入力モード'!B413,"")</f>
        <v/>
      </c>
      <c r="D413" s="21" t="str">
        <f>IF('簡易入力モード'!C413&lt;&gt;"",'簡易入力モード'!C413,"")</f>
        <v/>
      </c>
      <c r="E413" s="21"/>
      <c r="F413" s="21"/>
      <c r="G413" s="21"/>
      <c r="H413" s="21"/>
      <c r="I413" s="21"/>
      <c r="J413" s="21"/>
      <c r="K413" s="21"/>
      <c r="L413" s="22"/>
      <c r="M413" s="22"/>
      <c r="N413" s="22"/>
      <c r="O413" s="22"/>
      <c r="P413" s="22"/>
      <c r="Q413" s="22"/>
      <c r="R413" s="20" t="str">
        <f>IF('簡易入力モード'!E413&lt;&gt;"",'簡易入力モード'!E413,"")</f>
        <v/>
      </c>
      <c r="S413" s="23"/>
      <c r="T413" s="21"/>
      <c r="U413" s="24">
        <f t="shared" si="1"/>
        <v>0</v>
      </c>
      <c r="V413" s="24">
        <f t="shared" si="2"/>
        <v>15</v>
      </c>
      <c r="W413" s="24" t="str">
        <f t="shared" si="3"/>
        <v>Gem</v>
      </c>
      <c r="X413" s="24">
        <f t="shared" si="9"/>
        <v>0.4</v>
      </c>
      <c r="Y413" s="24">
        <f t="shared" si="5"/>
        <v>0</v>
      </c>
      <c r="Z413" s="24">
        <f t="shared" si="6"/>
        <v>0</v>
      </c>
      <c r="AA413" s="24" t="str">
        <f t="shared" si="7"/>
        <v/>
      </c>
      <c r="AB413" s="24" t="str">
        <f t="shared" si="8"/>
        <v/>
      </c>
    </row>
    <row r="414" ht="15.75" hidden="1" customHeight="1">
      <c r="A414" s="20" t="str">
        <f>IF('簡易入力モード'!A414&lt;&gt;"",'簡易入力モード'!A414,"")</f>
        <v/>
      </c>
      <c r="B414" s="20"/>
      <c r="C414" s="21" t="str">
        <f>IF('簡易入力モード'!B414&lt;&gt;"",'簡易入力モード'!B414,"")</f>
        <v/>
      </c>
      <c r="D414" s="21" t="str">
        <f>IF('簡易入力モード'!C414&lt;&gt;"",'簡易入力モード'!C414,"")</f>
        <v/>
      </c>
      <c r="E414" s="21"/>
      <c r="F414" s="21"/>
      <c r="G414" s="21"/>
      <c r="H414" s="21"/>
      <c r="I414" s="21"/>
      <c r="J414" s="21"/>
      <c r="K414" s="21"/>
      <c r="L414" s="22"/>
      <c r="M414" s="22"/>
      <c r="N414" s="22"/>
      <c r="O414" s="22"/>
      <c r="P414" s="22"/>
      <c r="Q414" s="22"/>
      <c r="R414" s="20" t="str">
        <f>IF('簡易入力モード'!E414&lt;&gt;"",'簡易入力モード'!E414,"")</f>
        <v/>
      </c>
      <c r="S414" s="23"/>
      <c r="T414" s="21"/>
      <c r="U414" s="24">
        <f t="shared" si="1"/>
        <v>0</v>
      </c>
      <c r="V414" s="24">
        <f t="shared" si="2"/>
        <v>15</v>
      </c>
      <c r="W414" s="24" t="str">
        <f t="shared" si="3"/>
        <v>Gem</v>
      </c>
      <c r="X414" s="24">
        <f t="shared" si="9"/>
        <v>0.4</v>
      </c>
      <c r="Y414" s="24">
        <f t="shared" si="5"/>
        <v>0</v>
      </c>
      <c r="Z414" s="24">
        <f t="shared" si="6"/>
        <v>0</v>
      </c>
      <c r="AA414" s="24" t="str">
        <f t="shared" si="7"/>
        <v/>
      </c>
      <c r="AB414" s="24" t="str">
        <f t="shared" si="8"/>
        <v/>
      </c>
    </row>
    <row r="415" ht="15.75" hidden="1" customHeight="1">
      <c r="A415" s="20" t="str">
        <f>IF('簡易入力モード'!A415&lt;&gt;"",'簡易入力モード'!A415,"")</f>
        <v/>
      </c>
      <c r="B415" s="20"/>
      <c r="C415" s="21" t="str">
        <f>IF('簡易入力モード'!B415&lt;&gt;"",'簡易入力モード'!B415,"")</f>
        <v/>
      </c>
      <c r="D415" s="21" t="str">
        <f>IF('簡易入力モード'!C415&lt;&gt;"",'簡易入力モード'!C415,"")</f>
        <v/>
      </c>
      <c r="E415" s="21"/>
      <c r="F415" s="21"/>
      <c r="G415" s="21"/>
      <c r="H415" s="21"/>
      <c r="I415" s="21"/>
      <c r="J415" s="21"/>
      <c r="K415" s="21"/>
      <c r="L415" s="22"/>
      <c r="M415" s="22"/>
      <c r="N415" s="22"/>
      <c r="O415" s="22"/>
      <c r="P415" s="22"/>
      <c r="Q415" s="22"/>
      <c r="R415" s="20" t="str">
        <f>IF('簡易入力モード'!E415&lt;&gt;"",'簡易入力モード'!E415,"")</f>
        <v/>
      </c>
      <c r="S415" s="23"/>
      <c r="T415" s="21"/>
      <c r="U415" s="24">
        <f t="shared" si="1"/>
        <v>0</v>
      </c>
      <c r="V415" s="24">
        <f t="shared" si="2"/>
        <v>15</v>
      </c>
      <c r="W415" s="24" t="str">
        <f t="shared" si="3"/>
        <v>Gem</v>
      </c>
      <c r="X415" s="24">
        <f t="shared" si="9"/>
        <v>0.4</v>
      </c>
      <c r="Y415" s="24">
        <f t="shared" si="5"/>
        <v>0</v>
      </c>
      <c r="Z415" s="24">
        <f t="shared" si="6"/>
        <v>0</v>
      </c>
      <c r="AA415" s="24" t="str">
        <f t="shared" si="7"/>
        <v/>
      </c>
      <c r="AB415" s="24" t="str">
        <f t="shared" si="8"/>
        <v/>
      </c>
    </row>
    <row r="416" ht="15.75" hidden="1" customHeight="1">
      <c r="A416" s="20" t="str">
        <f>IF('簡易入力モード'!A416&lt;&gt;"",'簡易入力モード'!A416,"")</f>
        <v/>
      </c>
      <c r="B416" s="20"/>
      <c r="C416" s="21" t="str">
        <f>IF('簡易入力モード'!B416&lt;&gt;"",'簡易入力モード'!B416,"")</f>
        <v/>
      </c>
      <c r="D416" s="21" t="str">
        <f>IF('簡易入力モード'!C416&lt;&gt;"",'簡易入力モード'!C416,"")</f>
        <v/>
      </c>
      <c r="E416" s="21"/>
      <c r="F416" s="21"/>
      <c r="G416" s="21"/>
      <c r="H416" s="21"/>
      <c r="I416" s="21"/>
      <c r="J416" s="21"/>
      <c r="K416" s="21"/>
      <c r="L416" s="22"/>
      <c r="M416" s="22"/>
      <c r="N416" s="22"/>
      <c r="O416" s="22"/>
      <c r="P416" s="22"/>
      <c r="Q416" s="22"/>
      <c r="R416" s="20" t="str">
        <f>IF('簡易入力モード'!E416&lt;&gt;"",'簡易入力モード'!E416,"")</f>
        <v/>
      </c>
      <c r="S416" s="23"/>
      <c r="T416" s="21"/>
      <c r="U416" s="24">
        <f t="shared" si="1"/>
        <v>0</v>
      </c>
      <c r="V416" s="24">
        <f t="shared" si="2"/>
        <v>15</v>
      </c>
      <c r="W416" s="24" t="str">
        <f t="shared" si="3"/>
        <v>Gem</v>
      </c>
      <c r="X416" s="24">
        <f t="shared" si="9"/>
        <v>0.4</v>
      </c>
      <c r="Y416" s="24">
        <f t="shared" si="5"/>
        <v>0</v>
      </c>
      <c r="Z416" s="24">
        <f t="shared" si="6"/>
        <v>0</v>
      </c>
      <c r="AA416" s="24" t="str">
        <f t="shared" si="7"/>
        <v/>
      </c>
      <c r="AB416" s="24" t="str">
        <f t="shared" si="8"/>
        <v/>
      </c>
    </row>
    <row r="417" ht="15.75" hidden="1" customHeight="1">
      <c r="A417" s="20" t="str">
        <f>IF('簡易入力モード'!A417&lt;&gt;"",'簡易入力モード'!A417,"")</f>
        <v/>
      </c>
      <c r="B417" s="20"/>
      <c r="C417" s="21" t="str">
        <f>IF('簡易入力モード'!B417&lt;&gt;"",'簡易入力モード'!B417,"")</f>
        <v/>
      </c>
      <c r="D417" s="21" t="str">
        <f>IF('簡易入力モード'!C417&lt;&gt;"",'簡易入力モード'!C417,"")</f>
        <v/>
      </c>
      <c r="E417" s="21"/>
      <c r="F417" s="21"/>
      <c r="G417" s="21"/>
      <c r="H417" s="21"/>
      <c r="I417" s="21"/>
      <c r="J417" s="21"/>
      <c r="K417" s="21"/>
      <c r="L417" s="22"/>
      <c r="M417" s="22"/>
      <c r="N417" s="22"/>
      <c r="O417" s="22"/>
      <c r="P417" s="22"/>
      <c r="Q417" s="22"/>
      <c r="R417" s="20" t="str">
        <f>IF('簡易入力モード'!E417&lt;&gt;"",'簡易入力モード'!E417,"")</f>
        <v/>
      </c>
      <c r="S417" s="23"/>
      <c r="T417" s="21"/>
      <c r="U417" s="24">
        <f t="shared" si="1"/>
        <v>0</v>
      </c>
      <c r="V417" s="24">
        <f t="shared" si="2"/>
        <v>15</v>
      </c>
      <c r="W417" s="24" t="str">
        <f t="shared" si="3"/>
        <v>Gem</v>
      </c>
      <c r="X417" s="24">
        <f t="shared" si="9"/>
        <v>0.4</v>
      </c>
      <c r="Y417" s="24">
        <f t="shared" si="5"/>
        <v>0</v>
      </c>
      <c r="Z417" s="24">
        <f t="shared" si="6"/>
        <v>0</v>
      </c>
      <c r="AA417" s="24" t="str">
        <f t="shared" si="7"/>
        <v/>
      </c>
      <c r="AB417" s="24" t="str">
        <f t="shared" si="8"/>
        <v/>
      </c>
    </row>
    <row r="418" ht="15.75" hidden="1" customHeight="1">
      <c r="A418" s="20" t="str">
        <f>IF('簡易入力モード'!A418&lt;&gt;"",'簡易入力モード'!A418,"")</f>
        <v/>
      </c>
      <c r="B418" s="20"/>
      <c r="C418" s="21" t="str">
        <f>IF('簡易入力モード'!B418&lt;&gt;"",'簡易入力モード'!B418,"")</f>
        <v/>
      </c>
      <c r="D418" s="21" t="str">
        <f>IF('簡易入力モード'!C418&lt;&gt;"",'簡易入力モード'!C418,"")</f>
        <v/>
      </c>
      <c r="E418" s="21"/>
      <c r="F418" s="21"/>
      <c r="G418" s="21"/>
      <c r="H418" s="21"/>
      <c r="I418" s="21"/>
      <c r="J418" s="21"/>
      <c r="K418" s="21"/>
      <c r="L418" s="22"/>
      <c r="M418" s="22"/>
      <c r="N418" s="22"/>
      <c r="O418" s="22"/>
      <c r="P418" s="22"/>
      <c r="Q418" s="22"/>
      <c r="R418" s="20" t="str">
        <f>IF('簡易入力モード'!E418&lt;&gt;"",'簡易入力モード'!E418,"")</f>
        <v/>
      </c>
      <c r="S418" s="23"/>
      <c r="T418" s="21"/>
      <c r="U418" s="24">
        <f t="shared" si="1"/>
        <v>0</v>
      </c>
      <c r="V418" s="24">
        <f t="shared" si="2"/>
        <v>15</v>
      </c>
      <c r="W418" s="24" t="str">
        <f t="shared" si="3"/>
        <v>Gem</v>
      </c>
      <c r="X418" s="24">
        <f t="shared" si="9"/>
        <v>0.4</v>
      </c>
      <c r="Y418" s="24">
        <f t="shared" si="5"/>
        <v>0</v>
      </c>
      <c r="Z418" s="24">
        <f t="shared" si="6"/>
        <v>0</v>
      </c>
      <c r="AA418" s="24" t="str">
        <f t="shared" si="7"/>
        <v/>
      </c>
      <c r="AB418" s="24" t="str">
        <f t="shared" si="8"/>
        <v/>
      </c>
    </row>
    <row r="419" ht="15.75" hidden="1" customHeight="1">
      <c r="A419" s="20" t="str">
        <f>IF('簡易入力モード'!A419&lt;&gt;"",'簡易入力モード'!A419,"")</f>
        <v/>
      </c>
      <c r="B419" s="20"/>
      <c r="C419" s="21" t="str">
        <f>IF('簡易入力モード'!B419&lt;&gt;"",'簡易入力モード'!B419,"")</f>
        <v/>
      </c>
      <c r="D419" s="21" t="str">
        <f>IF('簡易入力モード'!C419&lt;&gt;"",'簡易入力モード'!C419,"")</f>
        <v/>
      </c>
      <c r="E419" s="21"/>
      <c r="F419" s="21"/>
      <c r="G419" s="21"/>
      <c r="H419" s="21"/>
      <c r="I419" s="21"/>
      <c r="J419" s="21"/>
      <c r="K419" s="21"/>
      <c r="L419" s="22"/>
      <c r="M419" s="22"/>
      <c r="N419" s="22"/>
      <c r="O419" s="22"/>
      <c r="P419" s="22"/>
      <c r="Q419" s="22"/>
      <c r="R419" s="20" t="str">
        <f>IF('簡易入力モード'!E419&lt;&gt;"",'簡易入力モード'!E419,"")</f>
        <v/>
      </c>
      <c r="S419" s="23"/>
      <c r="T419" s="21"/>
      <c r="U419" s="24">
        <f t="shared" si="1"/>
        <v>0</v>
      </c>
      <c r="V419" s="24">
        <f t="shared" si="2"/>
        <v>15</v>
      </c>
      <c r="W419" s="24" t="str">
        <f t="shared" si="3"/>
        <v>Gem</v>
      </c>
      <c r="X419" s="24">
        <f t="shared" si="9"/>
        <v>0.4</v>
      </c>
      <c r="Y419" s="24">
        <f t="shared" si="5"/>
        <v>0</v>
      </c>
      <c r="Z419" s="24">
        <f t="shared" si="6"/>
        <v>0</v>
      </c>
      <c r="AA419" s="24" t="str">
        <f t="shared" si="7"/>
        <v/>
      </c>
      <c r="AB419" s="24" t="str">
        <f t="shared" si="8"/>
        <v/>
      </c>
    </row>
    <row r="420" ht="15.75" hidden="1" customHeight="1">
      <c r="A420" s="20" t="str">
        <f>IF('簡易入力モード'!A420&lt;&gt;"",'簡易入力モード'!A420,"")</f>
        <v/>
      </c>
      <c r="B420" s="20"/>
      <c r="C420" s="21" t="str">
        <f>IF('簡易入力モード'!B420&lt;&gt;"",'簡易入力モード'!B420,"")</f>
        <v/>
      </c>
      <c r="D420" s="21" t="str">
        <f>IF('簡易入力モード'!C420&lt;&gt;"",'簡易入力モード'!C420,"")</f>
        <v/>
      </c>
      <c r="E420" s="21"/>
      <c r="F420" s="21"/>
      <c r="G420" s="21"/>
      <c r="H420" s="21"/>
      <c r="I420" s="21"/>
      <c r="J420" s="21"/>
      <c r="K420" s="21"/>
      <c r="L420" s="22"/>
      <c r="M420" s="22"/>
      <c r="N420" s="22"/>
      <c r="O420" s="22"/>
      <c r="P420" s="22"/>
      <c r="Q420" s="22"/>
      <c r="R420" s="20" t="str">
        <f>IF('簡易入力モード'!E420&lt;&gt;"",'簡易入力モード'!E420,"")</f>
        <v/>
      </c>
      <c r="S420" s="23"/>
      <c r="T420" s="21"/>
      <c r="U420" s="24">
        <f t="shared" si="1"/>
        <v>0</v>
      </c>
      <c r="V420" s="24">
        <f t="shared" si="2"/>
        <v>15</v>
      </c>
      <c r="W420" s="24" t="str">
        <f t="shared" si="3"/>
        <v>Gem</v>
      </c>
      <c r="X420" s="24">
        <f t="shared" si="9"/>
        <v>0.4</v>
      </c>
      <c r="Y420" s="24">
        <f t="shared" si="5"/>
        <v>0</v>
      </c>
      <c r="Z420" s="24">
        <f t="shared" si="6"/>
        <v>0</v>
      </c>
      <c r="AA420" s="24" t="str">
        <f t="shared" si="7"/>
        <v/>
      </c>
      <c r="AB420" s="24" t="str">
        <f t="shared" si="8"/>
        <v/>
      </c>
    </row>
    <row r="421" ht="15.75" hidden="1" customHeight="1">
      <c r="A421" s="20" t="str">
        <f>IF('簡易入力モード'!A421&lt;&gt;"",'簡易入力モード'!A421,"")</f>
        <v/>
      </c>
      <c r="B421" s="20"/>
      <c r="C421" s="21" t="str">
        <f>IF('簡易入力モード'!B421&lt;&gt;"",'簡易入力モード'!B421,"")</f>
        <v/>
      </c>
      <c r="D421" s="21" t="str">
        <f>IF('簡易入力モード'!C421&lt;&gt;"",'簡易入力モード'!C421,"")</f>
        <v/>
      </c>
      <c r="E421" s="21"/>
      <c r="F421" s="21"/>
      <c r="G421" s="21"/>
      <c r="H421" s="21"/>
      <c r="I421" s="21"/>
      <c r="J421" s="21"/>
      <c r="K421" s="21"/>
      <c r="L421" s="22"/>
      <c r="M421" s="22"/>
      <c r="N421" s="22"/>
      <c r="O421" s="22"/>
      <c r="P421" s="22"/>
      <c r="Q421" s="22"/>
      <c r="R421" s="20" t="str">
        <f>IF('簡易入力モード'!E421&lt;&gt;"",'簡易入力モード'!E421,"")</f>
        <v/>
      </c>
      <c r="S421" s="23"/>
      <c r="T421" s="21"/>
      <c r="U421" s="24">
        <f t="shared" si="1"/>
        <v>0</v>
      </c>
      <c r="V421" s="24">
        <f t="shared" si="2"/>
        <v>15</v>
      </c>
      <c r="W421" s="24" t="str">
        <f t="shared" si="3"/>
        <v>Gem</v>
      </c>
      <c r="X421" s="24">
        <f t="shared" si="9"/>
        <v>0.4</v>
      </c>
      <c r="Y421" s="24">
        <f t="shared" si="5"/>
        <v>0</v>
      </c>
      <c r="Z421" s="24">
        <f t="shared" si="6"/>
        <v>0</v>
      </c>
      <c r="AA421" s="24" t="str">
        <f t="shared" si="7"/>
        <v/>
      </c>
      <c r="AB421" s="24" t="str">
        <f t="shared" si="8"/>
        <v/>
      </c>
    </row>
    <row r="422" ht="15.75" hidden="1" customHeight="1">
      <c r="A422" s="20" t="str">
        <f>IF('簡易入力モード'!A422&lt;&gt;"",'簡易入力モード'!A422,"")</f>
        <v/>
      </c>
      <c r="B422" s="20"/>
      <c r="C422" s="21" t="str">
        <f>IF('簡易入力モード'!B422&lt;&gt;"",'簡易入力モード'!B422,"")</f>
        <v/>
      </c>
      <c r="D422" s="21" t="str">
        <f>IF('簡易入力モード'!C422&lt;&gt;"",'簡易入力モード'!C422,"")</f>
        <v/>
      </c>
      <c r="E422" s="21"/>
      <c r="F422" s="21"/>
      <c r="G422" s="21"/>
      <c r="H422" s="21"/>
      <c r="I422" s="21"/>
      <c r="J422" s="21"/>
      <c r="K422" s="21"/>
      <c r="L422" s="22"/>
      <c r="M422" s="22"/>
      <c r="N422" s="22"/>
      <c r="O422" s="22"/>
      <c r="P422" s="22"/>
      <c r="Q422" s="22"/>
      <c r="R422" s="20" t="str">
        <f>IF('簡易入力モード'!E422&lt;&gt;"",'簡易入力モード'!E422,"")</f>
        <v/>
      </c>
      <c r="S422" s="23"/>
      <c r="T422" s="21"/>
      <c r="U422" s="24">
        <f t="shared" si="1"/>
        <v>0</v>
      </c>
      <c r="V422" s="24">
        <f t="shared" si="2"/>
        <v>15</v>
      </c>
      <c r="W422" s="24" t="str">
        <f t="shared" si="3"/>
        <v>Gem</v>
      </c>
      <c r="X422" s="24">
        <f t="shared" si="9"/>
        <v>0.4</v>
      </c>
      <c r="Y422" s="24">
        <f t="shared" si="5"/>
        <v>0</v>
      </c>
      <c r="Z422" s="24">
        <f t="shared" si="6"/>
        <v>0</v>
      </c>
      <c r="AA422" s="24" t="str">
        <f t="shared" si="7"/>
        <v/>
      </c>
      <c r="AB422" s="24" t="str">
        <f t="shared" si="8"/>
        <v/>
      </c>
    </row>
    <row r="423" ht="15.75" hidden="1" customHeight="1">
      <c r="A423" s="20" t="str">
        <f>IF('簡易入力モード'!A423&lt;&gt;"",'簡易入力モード'!A423,"")</f>
        <v/>
      </c>
      <c r="B423" s="20"/>
      <c r="C423" s="21" t="str">
        <f>IF('簡易入力モード'!B423&lt;&gt;"",'簡易入力モード'!B423,"")</f>
        <v/>
      </c>
      <c r="D423" s="21" t="str">
        <f>IF('簡易入力モード'!C423&lt;&gt;"",'簡易入力モード'!C423,"")</f>
        <v/>
      </c>
      <c r="E423" s="21"/>
      <c r="F423" s="21"/>
      <c r="G423" s="21"/>
      <c r="H423" s="21"/>
      <c r="I423" s="21"/>
      <c r="J423" s="21"/>
      <c r="K423" s="21"/>
      <c r="L423" s="22"/>
      <c r="M423" s="22"/>
      <c r="N423" s="22"/>
      <c r="O423" s="22"/>
      <c r="P423" s="22"/>
      <c r="Q423" s="22"/>
      <c r="R423" s="20" t="str">
        <f>IF('簡易入力モード'!E423&lt;&gt;"",'簡易入力モード'!E423,"")</f>
        <v/>
      </c>
      <c r="S423" s="23"/>
      <c r="T423" s="21"/>
      <c r="U423" s="24">
        <f t="shared" si="1"/>
        <v>0</v>
      </c>
      <c r="V423" s="24">
        <f t="shared" si="2"/>
        <v>15</v>
      </c>
      <c r="W423" s="24" t="str">
        <f t="shared" si="3"/>
        <v>Gem</v>
      </c>
      <c r="X423" s="24">
        <f t="shared" si="9"/>
        <v>0.4</v>
      </c>
      <c r="Y423" s="24">
        <f t="shared" si="5"/>
        <v>0</v>
      </c>
      <c r="Z423" s="24">
        <f t="shared" si="6"/>
        <v>0</v>
      </c>
      <c r="AA423" s="24" t="str">
        <f t="shared" si="7"/>
        <v/>
      </c>
      <c r="AB423" s="24" t="str">
        <f t="shared" si="8"/>
        <v/>
      </c>
    </row>
    <row r="424" ht="15.75" hidden="1" customHeight="1">
      <c r="A424" s="20" t="str">
        <f>IF('簡易入力モード'!A424&lt;&gt;"",'簡易入力モード'!A424,"")</f>
        <v/>
      </c>
      <c r="B424" s="20"/>
      <c r="C424" s="21" t="str">
        <f>IF('簡易入力モード'!B424&lt;&gt;"",'簡易入力モード'!B424,"")</f>
        <v/>
      </c>
      <c r="D424" s="21" t="str">
        <f>IF('簡易入力モード'!C424&lt;&gt;"",'簡易入力モード'!C424,"")</f>
        <v/>
      </c>
      <c r="E424" s="21"/>
      <c r="F424" s="21"/>
      <c r="G424" s="21"/>
      <c r="H424" s="21"/>
      <c r="I424" s="21"/>
      <c r="J424" s="21"/>
      <c r="K424" s="21"/>
      <c r="L424" s="22"/>
      <c r="M424" s="22"/>
      <c r="N424" s="22"/>
      <c r="O424" s="22"/>
      <c r="P424" s="22"/>
      <c r="Q424" s="22"/>
      <c r="R424" s="20" t="str">
        <f>IF('簡易入力モード'!E424&lt;&gt;"",'簡易入力モード'!E424,"")</f>
        <v/>
      </c>
      <c r="S424" s="23"/>
      <c r="T424" s="21"/>
      <c r="U424" s="24">
        <f t="shared" si="1"/>
        <v>0</v>
      </c>
      <c r="V424" s="24">
        <f t="shared" si="2"/>
        <v>15</v>
      </c>
      <c r="W424" s="24" t="str">
        <f t="shared" si="3"/>
        <v>Gem</v>
      </c>
      <c r="X424" s="24">
        <f t="shared" si="9"/>
        <v>0.4</v>
      </c>
      <c r="Y424" s="24">
        <f t="shared" si="5"/>
        <v>0</v>
      </c>
      <c r="Z424" s="24">
        <f t="shared" si="6"/>
        <v>0</v>
      </c>
      <c r="AA424" s="24" t="str">
        <f t="shared" si="7"/>
        <v/>
      </c>
      <c r="AB424" s="24" t="str">
        <f t="shared" si="8"/>
        <v/>
      </c>
    </row>
    <row r="425" ht="15.75" hidden="1" customHeight="1">
      <c r="A425" s="20" t="str">
        <f>IF('簡易入力モード'!A425&lt;&gt;"",'簡易入力モード'!A425,"")</f>
        <v/>
      </c>
      <c r="B425" s="20"/>
      <c r="C425" s="21" t="str">
        <f>IF('簡易入力モード'!B425&lt;&gt;"",'簡易入力モード'!B425,"")</f>
        <v/>
      </c>
      <c r="D425" s="21" t="str">
        <f>IF('簡易入力モード'!C425&lt;&gt;"",'簡易入力モード'!C425,"")</f>
        <v/>
      </c>
      <c r="E425" s="21"/>
      <c r="F425" s="21"/>
      <c r="G425" s="21"/>
      <c r="H425" s="21"/>
      <c r="I425" s="21"/>
      <c r="J425" s="21"/>
      <c r="K425" s="21"/>
      <c r="L425" s="22"/>
      <c r="M425" s="22"/>
      <c r="N425" s="22"/>
      <c r="O425" s="22"/>
      <c r="P425" s="22"/>
      <c r="Q425" s="22"/>
      <c r="R425" s="20" t="str">
        <f>IF('簡易入力モード'!E425&lt;&gt;"",'簡易入力モード'!E425,"")</f>
        <v/>
      </c>
      <c r="S425" s="23"/>
      <c r="T425" s="21"/>
      <c r="U425" s="24">
        <f t="shared" si="1"/>
        <v>0</v>
      </c>
      <c r="V425" s="24">
        <f t="shared" si="2"/>
        <v>15</v>
      </c>
      <c r="W425" s="24" t="str">
        <f t="shared" si="3"/>
        <v>Gem</v>
      </c>
      <c r="X425" s="24">
        <f t="shared" si="9"/>
        <v>0.4</v>
      </c>
      <c r="Y425" s="24">
        <f t="shared" si="5"/>
        <v>0</v>
      </c>
      <c r="Z425" s="24">
        <f t="shared" si="6"/>
        <v>0</v>
      </c>
      <c r="AA425" s="24" t="str">
        <f t="shared" si="7"/>
        <v/>
      </c>
      <c r="AB425" s="24" t="str">
        <f t="shared" si="8"/>
        <v/>
      </c>
    </row>
    <row r="426" ht="15.75" hidden="1" customHeight="1">
      <c r="A426" s="20" t="str">
        <f>IF('簡易入力モード'!A426&lt;&gt;"",'簡易入力モード'!A426,"")</f>
        <v/>
      </c>
      <c r="B426" s="20"/>
      <c r="C426" s="21" t="str">
        <f>IF('簡易入力モード'!B426&lt;&gt;"",'簡易入力モード'!B426,"")</f>
        <v/>
      </c>
      <c r="D426" s="21" t="str">
        <f>IF('簡易入力モード'!C426&lt;&gt;"",'簡易入力モード'!C426,"")</f>
        <v/>
      </c>
      <c r="E426" s="21"/>
      <c r="F426" s="21"/>
      <c r="G426" s="21"/>
      <c r="H426" s="21"/>
      <c r="I426" s="21"/>
      <c r="J426" s="21"/>
      <c r="K426" s="21"/>
      <c r="L426" s="22"/>
      <c r="M426" s="22"/>
      <c r="N426" s="22"/>
      <c r="O426" s="22"/>
      <c r="P426" s="22"/>
      <c r="Q426" s="22"/>
      <c r="R426" s="20" t="str">
        <f>IF('簡易入力モード'!E426&lt;&gt;"",'簡易入力モード'!E426,"")</f>
        <v/>
      </c>
      <c r="S426" s="23"/>
      <c r="T426" s="21"/>
      <c r="U426" s="24">
        <f t="shared" si="1"/>
        <v>0</v>
      </c>
      <c r="V426" s="24">
        <f t="shared" si="2"/>
        <v>15</v>
      </c>
      <c r="W426" s="24" t="str">
        <f t="shared" si="3"/>
        <v>Gem</v>
      </c>
      <c r="X426" s="24">
        <f t="shared" si="9"/>
        <v>0.4</v>
      </c>
      <c r="Y426" s="24">
        <f t="shared" si="5"/>
        <v>0</v>
      </c>
      <c r="Z426" s="24">
        <f t="shared" si="6"/>
        <v>0</v>
      </c>
      <c r="AA426" s="24" t="str">
        <f t="shared" si="7"/>
        <v/>
      </c>
      <c r="AB426" s="24" t="str">
        <f t="shared" si="8"/>
        <v/>
      </c>
    </row>
    <row r="427" ht="15.75" hidden="1" customHeight="1">
      <c r="A427" s="20" t="str">
        <f>IF('簡易入力モード'!A427&lt;&gt;"",'簡易入力モード'!A427,"")</f>
        <v/>
      </c>
      <c r="B427" s="20"/>
      <c r="C427" s="21" t="str">
        <f>IF('簡易入力モード'!B427&lt;&gt;"",'簡易入力モード'!B427,"")</f>
        <v/>
      </c>
      <c r="D427" s="21" t="str">
        <f>IF('簡易入力モード'!C427&lt;&gt;"",'簡易入力モード'!C427,"")</f>
        <v/>
      </c>
      <c r="E427" s="21"/>
      <c r="F427" s="21"/>
      <c r="G427" s="21"/>
      <c r="H427" s="21"/>
      <c r="I427" s="21"/>
      <c r="J427" s="21"/>
      <c r="K427" s="21"/>
      <c r="L427" s="22"/>
      <c r="M427" s="22"/>
      <c r="N427" s="22"/>
      <c r="O427" s="22"/>
      <c r="P427" s="22"/>
      <c r="Q427" s="22"/>
      <c r="R427" s="20" t="str">
        <f>IF('簡易入力モード'!E427&lt;&gt;"",'簡易入力モード'!E427,"")</f>
        <v/>
      </c>
      <c r="S427" s="23"/>
      <c r="T427" s="21"/>
      <c r="U427" s="24">
        <f t="shared" si="1"/>
        <v>0</v>
      </c>
      <c r="V427" s="24">
        <f t="shared" si="2"/>
        <v>15</v>
      </c>
      <c r="W427" s="24" t="str">
        <f t="shared" si="3"/>
        <v>Gem</v>
      </c>
      <c r="X427" s="24">
        <f t="shared" si="9"/>
        <v>0.4</v>
      </c>
      <c r="Y427" s="24">
        <f t="shared" si="5"/>
        <v>0</v>
      </c>
      <c r="Z427" s="24">
        <f t="shared" si="6"/>
        <v>0</v>
      </c>
      <c r="AA427" s="24" t="str">
        <f t="shared" si="7"/>
        <v/>
      </c>
      <c r="AB427" s="24" t="str">
        <f t="shared" si="8"/>
        <v/>
      </c>
    </row>
    <row r="428" ht="15.75" hidden="1" customHeight="1">
      <c r="A428" s="20" t="str">
        <f>IF('簡易入力モード'!A428&lt;&gt;"",'簡易入力モード'!A428,"")</f>
        <v/>
      </c>
      <c r="B428" s="20"/>
      <c r="C428" s="21" t="str">
        <f>IF('簡易入力モード'!B428&lt;&gt;"",'簡易入力モード'!B428,"")</f>
        <v/>
      </c>
      <c r="D428" s="21" t="str">
        <f>IF('簡易入力モード'!C428&lt;&gt;"",'簡易入力モード'!C428,"")</f>
        <v/>
      </c>
      <c r="E428" s="21"/>
      <c r="F428" s="21"/>
      <c r="G428" s="21"/>
      <c r="H428" s="21"/>
      <c r="I428" s="21"/>
      <c r="J428" s="21"/>
      <c r="K428" s="21"/>
      <c r="L428" s="22"/>
      <c r="M428" s="22"/>
      <c r="N428" s="22"/>
      <c r="O428" s="22"/>
      <c r="P428" s="22"/>
      <c r="Q428" s="22"/>
      <c r="R428" s="20" t="str">
        <f>IF('簡易入力モード'!E428&lt;&gt;"",'簡易入力モード'!E428,"")</f>
        <v/>
      </c>
      <c r="S428" s="23"/>
      <c r="T428" s="21"/>
      <c r="U428" s="24">
        <f t="shared" si="1"/>
        <v>0</v>
      </c>
      <c r="V428" s="24">
        <f t="shared" si="2"/>
        <v>15</v>
      </c>
      <c r="W428" s="24" t="str">
        <f t="shared" si="3"/>
        <v>Gem</v>
      </c>
      <c r="X428" s="24">
        <f t="shared" si="9"/>
        <v>0.4</v>
      </c>
      <c r="Y428" s="24">
        <f t="shared" si="5"/>
        <v>0</v>
      </c>
      <c r="Z428" s="24">
        <f t="shared" si="6"/>
        <v>0</v>
      </c>
      <c r="AA428" s="24" t="str">
        <f t="shared" si="7"/>
        <v/>
      </c>
      <c r="AB428" s="24" t="str">
        <f t="shared" si="8"/>
        <v/>
      </c>
    </row>
    <row r="429" ht="15.75" hidden="1" customHeight="1">
      <c r="A429" s="20" t="str">
        <f>IF('簡易入力モード'!A429&lt;&gt;"",'簡易入力モード'!A429,"")</f>
        <v/>
      </c>
      <c r="B429" s="20"/>
      <c r="C429" s="21" t="str">
        <f>IF('簡易入力モード'!B429&lt;&gt;"",'簡易入力モード'!B429,"")</f>
        <v/>
      </c>
      <c r="D429" s="21" t="str">
        <f>IF('簡易入力モード'!C429&lt;&gt;"",'簡易入力モード'!C429,"")</f>
        <v/>
      </c>
      <c r="E429" s="21"/>
      <c r="F429" s="21"/>
      <c r="G429" s="21"/>
      <c r="H429" s="21"/>
      <c r="I429" s="21"/>
      <c r="J429" s="21"/>
      <c r="K429" s="21"/>
      <c r="L429" s="22"/>
      <c r="M429" s="22"/>
      <c r="N429" s="22"/>
      <c r="O429" s="22"/>
      <c r="P429" s="22"/>
      <c r="Q429" s="22"/>
      <c r="R429" s="20" t="str">
        <f>IF('簡易入力モード'!E429&lt;&gt;"",'簡易入力モード'!E429,"")</f>
        <v/>
      </c>
      <c r="S429" s="23"/>
      <c r="T429" s="21"/>
      <c r="U429" s="24">
        <f t="shared" si="1"/>
        <v>0</v>
      </c>
      <c r="V429" s="24">
        <f t="shared" si="2"/>
        <v>15</v>
      </c>
      <c r="W429" s="24" t="str">
        <f t="shared" si="3"/>
        <v>Gem</v>
      </c>
      <c r="X429" s="24">
        <f t="shared" si="9"/>
        <v>0.4</v>
      </c>
      <c r="Y429" s="24">
        <f t="shared" si="5"/>
        <v>0</v>
      </c>
      <c r="Z429" s="24">
        <f t="shared" si="6"/>
        <v>0</v>
      </c>
      <c r="AA429" s="24" t="str">
        <f t="shared" si="7"/>
        <v/>
      </c>
      <c r="AB429" s="24" t="str">
        <f t="shared" si="8"/>
        <v/>
      </c>
    </row>
    <row r="430" ht="15.75" hidden="1" customHeight="1">
      <c r="A430" s="20" t="str">
        <f>IF('簡易入力モード'!A430&lt;&gt;"",'簡易入力モード'!A430,"")</f>
        <v/>
      </c>
      <c r="B430" s="20"/>
      <c r="C430" s="21" t="str">
        <f>IF('簡易入力モード'!B430&lt;&gt;"",'簡易入力モード'!B430,"")</f>
        <v/>
      </c>
      <c r="D430" s="21" t="str">
        <f>IF('簡易入力モード'!C430&lt;&gt;"",'簡易入力モード'!C430,"")</f>
        <v/>
      </c>
      <c r="E430" s="21"/>
      <c r="F430" s="21"/>
      <c r="G430" s="21"/>
      <c r="H430" s="21"/>
      <c r="I430" s="21"/>
      <c r="J430" s="21"/>
      <c r="K430" s="21"/>
      <c r="L430" s="22"/>
      <c r="M430" s="22"/>
      <c r="N430" s="22"/>
      <c r="O430" s="22"/>
      <c r="P430" s="22"/>
      <c r="Q430" s="22"/>
      <c r="R430" s="20" t="str">
        <f>IF('簡易入力モード'!E430&lt;&gt;"",'簡易入力モード'!E430,"")</f>
        <v/>
      </c>
      <c r="S430" s="23"/>
      <c r="T430" s="21"/>
      <c r="U430" s="24">
        <f t="shared" si="1"/>
        <v>0</v>
      </c>
      <c r="V430" s="24">
        <f t="shared" si="2"/>
        <v>15</v>
      </c>
      <c r="W430" s="24" t="str">
        <f t="shared" si="3"/>
        <v>Gem</v>
      </c>
      <c r="X430" s="24">
        <f t="shared" si="9"/>
        <v>0.4</v>
      </c>
      <c r="Y430" s="24">
        <f t="shared" si="5"/>
        <v>0</v>
      </c>
      <c r="Z430" s="24">
        <f t="shared" si="6"/>
        <v>0</v>
      </c>
      <c r="AA430" s="24" t="str">
        <f t="shared" si="7"/>
        <v/>
      </c>
      <c r="AB430" s="24" t="str">
        <f t="shared" si="8"/>
        <v/>
      </c>
    </row>
    <row r="431" ht="15.75" hidden="1" customHeight="1">
      <c r="A431" s="20" t="str">
        <f>IF('簡易入力モード'!A431&lt;&gt;"",'簡易入力モード'!A431,"")</f>
        <v/>
      </c>
      <c r="B431" s="20"/>
      <c r="C431" s="21" t="str">
        <f>IF('簡易入力モード'!B431&lt;&gt;"",'簡易入力モード'!B431,"")</f>
        <v/>
      </c>
      <c r="D431" s="21" t="str">
        <f>IF('簡易入力モード'!C431&lt;&gt;"",'簡易入力モード'!C431,"")</f>
        <v/>
      </c>
      <c r="E431" s="21"/>
      <c r="F431" s="21"/>
      <c r="G431" s="21"/>
      <c r="H431" s="21"/>
      <c r="I431" s="21"/>
      <c r="J431" s="21"/>
      <c r="K431" s="21"/>
      <c r="L431" s="22"/>
      <c r="M431" s="22"/>
      <c r="N431" s="22"/>
      <c r="O431" s="22"/>
      <c r="P431" s="22"/>
      <c r="Q431" s="22"/>
      <c r="R431" s="20" t="str">
        <f>IF('簡易入力モード'!E431&lt;&gt;"",'簡易入力モード'!E431,"")</f>
        <v/>
      </c>
      <c r="S431" s="23"/>
      <c r="T431" s="21"/>
      <c r="U431" s="24">
        <f t="shared" si="1"/>
        <v>0</v>
      </c>
      <c r="V431" s="24">
        <f t="shared" si="2"/>
        <v>15</v>
      </c>
      <c r="W431" s="24" t="str">
        <f t="shared" si="3"/>
        <v>Gem</v>
      </c>
      <c r="X431" s="24">
        <f t="shared" si="9"/>
        <v>0.4</v>
      </c>
      <c r="Y431" s="24">
        <f t="shared" si="5"/>
        <v>0</v>
      </c>
      <c r="Z431" s="24">
        <f t="shared" si="6"/>
        <v>0</v>
      </c>
      <c r="AA431" s="24" t="str">
        <f t="shared" si="7"/>
        <v/>
      </c>
      <c r="AB431" s="24" t="str">
        <f t="shared" si="8"/>
        <v/>
      </c>
    </row>
    <row r="432" ht="15.75" hidden="1" customHeight="1">
      <c r="A432" s="20" t="str">
        <f>IF('簡易入力モード'!A432&lt;&gt;"",'簡易入力モード'!A432,"")</f>
        <v/>
      </c>
      <c r="B432" s="20"/>
      <c r="C432" s="21" t="str">
        <f>IF('簡易入力モード'!B432&lt;&gt;"",'簡易入力モード'!B432,"")</f>
        <v/>
      </c>
      <c r="D432" s="21" t="str">
        <f>IF('簡易入力モード'!C432&lt;&gt;"",'簡易入力モード'!C432,"")</f>
        <v/>
      </c>
      <c r="E432" s="21"/>
      <c r="F432" s="21"/>
      <c r="G432" s="21"/>
      <c r="H432" s="21"/>
      <c r="I432" s="21"/>
      <c r="J432" s="21"/>
      <c r="K432" s="21"/>
      <c r="L432" s="22"/>
      <c r="M432" s="22"/>
      <c r="N432" s="22"/>
      <c r="O432" s="22"/>
      <c r="P432" s="22"/>
      <c r="Q432" s="22"/>
      <c r="R432" s="20" t="str">
        <f>IF('簡易入力モード'!E432&lt;&gt;"",'簡易入力モード'!E432,"")</f>
        <v/>
      </c>
      <c r="S432" s="23"/>
      <c r="T432" s="21"/>
      <c r="U432" s="24">
        <f t="shared" si="1"/>
        <v>0</v>
      </c>
      <c r="V432" s="24">
        <f t="shared" si="2"/>
        <v>15</v>
      </c>
      <c r="W432" s="24" t="str">
        <f t="shared" si="3"/>
        <v>Gem</v>
      </c>
      <c r="X432" s="24">
        <f t="shared" si="9"/>
        <v>0.4</v>
      </c>
      <c r="Y432" s="24">
        <f t="shared" si="5"/>
        <v>0</v>
      </c>
      <c r="Z432" s="24">
        <f t="shared" si="6"/>
        <v>0</v>
      </c>
      <c r="AA432" s="24" t="str">
        <f t="shared" si="7"/>
        <v/>
      </c>
      <c r="AB432" s="24" t="str">
        <f t="shared" si="8"/>
        <v/>
      </c>
    </row>
    <row r="433" ht="15.75" hidden="1" customHeight="1">
      <c r="A433" s="20" t="str">
        <f>IF('簡易入力モード'!A433&lt;&gt;"",'簡易入力モード'!A433,"")</f>
        <v/>
      </c>
      <c r="B433" s="20"/>
      <c r="C433" s="21" t="str">
        <f>IF('簡易入力モード'!B433&lt;&gt;"",'簡易入力モード'!B433,"")</f>
        <v/>
      </c>
      <c r="D433" s="21" t="str">
        <f>IF('簡易入力モード'!C433&lt;&gt;"",'簡易入力モード'!C433,"")</f>
        <v/>
      </c>
      <c r="E433" s="21"/>
      <c r="F433" s="21"/>
      <c r="G433" s="21"/>
      <c r="H433" s="21"/>
      <c r="I433" s="21"/>
      <c r="J433" s="21"/>
      <c r="K433" s="21"/>
      <c r="L433" s="22"/>
      <c r="M433" s="22"/>
      <c r="N433" s="22"/>
      <c r="O433" s="22"/>
      <c r="P433" s="22"/>
      <c r="Q433" s="22"/>
      <c r="R433" s="20" t="str">
        <f>IF('簡易入力モード'!E433&lt;&gt;"",'簡易入力モード'!E433,"")</f>
        <v/>
      </c>
      <c r="S433" s="23"/>
      <c r="T433" s="21"/>
      <c r="U433" s="24">
        <f t="shared" si="1"/>
        <v>0</v>
      </c>
      <c r="V433" s="24">
        <f t="shared" si="2"/>
        <v>15</v>
      </c>
      <c r="W433" s="24" t="str">
        <f t="shared" si="3"/>
        <v>Gem</v>
      </c>
      <c r="X433" s="24">
        <f t="shared" si="9"/>
        <v>0.4</v>
      </c>
      <c r="Y433" s="24">
        <f t="shared" si="5"/>
        <v>0</v>
      </c>
      <c r="Z433" s="24">
        <f t="shared" si="6"/>
        <v>0</v>
      </c>
      <c r="AA433" s="24" t="str">
        <f t="shared" si="7"/>
        <v/>
      </c>
      <c r="AB433" s="24" t="str">
        <f t="shared" si="8"/>
        <v/>
      </c>
    </row>
    <row r="434" ht="15.75" hidden="1" customHeight="1">
      <c r="A434" s="20" t="str">
        <f>IF('簡易入力モード'!A434&lt;&gt;"",'簡易入力モード'!A434,"")</f>
        <v/>
      </c>
      <c r="B434" s="20"/>
      <c r="C434" s="21" t="str">
        <f>IF('簡易入力モード'!B434&lt;&gt;"",'簡易入力モード'!B434,"")</f>
        <v/>
      </c>
      <c r="D434" s="21" t="str">
        <f>IF('簡易入力モード'!C434&lt;&gt;"",'簡易入力モード'!C434,"")</f>
        <v/>
      </c>
      <c r="E434" s="21"/>
      <c r="F434" s="21"/>
      <c r="G434" s="21"/>
      <c r="H434" s="21"/>
      <c r="I434" s="21"/>
      <c r="J434" s="21"/>
      <c r="K434" s="21"/>
      <c r="L434" s="22"/>
      <c r="M434" s="22"/>
      <c r="N434" s="22"/>
      <c r="O434" s="22"/>
      <c r="P434" s="22"/>
      <c r="Q434" s="22"/>
      <c r="R434" s="20" t="str">
        <f>IF('簡易入力モード'!E434&lt;&gt;"",'簡易入力モード'!E434,"")</f>
        <v/>
      </c>
      <c r="S434" s="23"/>
      <c r="T434" s="21"/>
      <c r="U434" s="24">
        <f t="shared" si="1"/>
        <v>0</v>
      </c>
      <c r="V434" s="24">
        <f t="shared" si="2"/>
        <v>15</v>
      </c>
      <c r="W434" s="24" t="str">
        <f t="shared" si="3"/>
        <v>Gem</v>
      </c>
      <c r="X434" s="24">
        <f t="shared" si="9"/>
        <v>0.4</v>
      </c>
      <c r="Y434" s="24">
        <f t="shared" si="5"/>
        <v>0</v>
      </c>
      <c r="Z434" s="24">
        <f t="shared" si="6"/>
        <v>0</v>
      </c>
      <c r="AA434" s="24" t="str">
        <f t="shared" si="7"/>
        <v/>
      </c>
      <c r="AB434" s="24" t="str">
        <f t="shared" si="8"/>
        <v/>
      </c>
    </row>
    <row r="435" ht="15.75" hidden="1" customHeight="1">
      <c r="A435" s="20" t="str">
        <f>IF('簡易入力モード'!A435&lt;&gt;"",'簡易入力モード'!A435,"")</f>
        <v/>
      </c>
      <c r="B435" s="20"/>
      <c r="C435" s="21" t="str">
        <f>IF('簡易入力モード'!B435&lt;&gt;"",'簡易入力モード'!B435,"")</f>
        <v/>
      </c>
      <c r="D435" s="21" t="str">
        <f>IF('簡易入力モード'!C435&lt;&gt;"",'簡易入力モード'!C435,"")</f>
        <v/>
      </c>
      <c r="E435" s="21"/>
      <c r="F435" s="21"/>
      <c r="G435" s="21"/>
      <c r="H435" s="21"/>
      <c r="I435" s="21"/>
      <c r="J435" s="21"/>
      <c r="K435" s="21"/>
      <c r="L435" s="22"/>
      <c r="M435" s="22"/>
      <c r="N435" s="22"/>
      <c r="O435" s="22"/>
      <c r="P435" s="22"/>
      <c r="Q435" s="22"/>
      <c r="R435" s="20" t="str">
        <f>IF('簡易入力モード'!E435&lt;&gt;"",'簡易入力モード'!E435,"")</f>
        <v/>
      </c>
      <c r="S435" s="23"/>
      <c r="T435" s="21"/>
      <c r="U435" s="24">
        <f t="shared" si="1"/>
        <v>0</v>
      </c>
      <c r="V435" s="24">
        <f t="shared" si="2"/>
        <v>15</v>
      </c>
      <c r="W435" s="24" t="str">
        <f t="shared" si="3"/>
        <v>Gem</v>
      </c>
      <c r="X435" s="24">
        <f t="shared" si="9"/>
        <v>0.4</v>
      </c>
      <c r="Y435" s="24">
        <f t="shared" si="5"/>
        <v>0</v>
      </c>
      <c r="Z435" s="24">
        <f t="shared" si="6"/>
        <v>0</v>
      </c>
      <c r="AA435" s="24" t="str">
        <f t="shared" si="7"/>
        <v/>
      </c>
      <c r="AB435" s="24" t="str">
        <f t="shared" si="8"/>
        <v/>
      </c>
    </row>
    <row r="436" ht="15.75" hidden="1" customHeight="1">
      <c r="A436" s="20" t="str">
        <f>IF('簡易入力モード'!A436&lt;&gt;"",'簡易入力モード'!A436,"")</f>
        <v/>
      </c>
      <c r="B436" s="20"/>
      <c r="C436" s="21" t="str">
        <f>IF('簡易入力モード'!B436&lt;&gt;"",'簡易入力モード'!B436,"")</f>
        <v/>
      </c>
      <c r="D436" s="21" t="str">
        <f>IF('簡易入力モード'!C436&lt;&gt;"",'簡易入力モード'!C436,"")</f>
        <v/>
      </c>
      <c r="E436" s="21"/>
      <c r="F436" s="21"/>
      <c r="G436" s="21"/>
      <c r="H436" s="21"/>
      <c r="I436" s="21"/>
      <c r="J436" s="21"/>
      <c r="K436" s="21"/>
      <c r="L436" s="22"/>
      <c r="M436" s="22"/>
      <c r="N436" s="22"/>
      <c r="O436" s="22"/>
      <c r="P436" s="22"/>
      <c r="Q436" s="22"/>
      <c r="R436" s="20" t="str">
        <f>IF('簡易入力モード'!E436&lt;&gt;"",'簡易入力モード'!E436,"")</f>
        <v/>
      </c>
      <c r="S436" s="23"/>
      <c r="T436" s="21"/>
      <c r="U436" s="24">
        <f t="shared" si="1"/>
        <v>0</v>
      </c>
      <c r="V436" s="24">
        <f t="shared" si="2"/>
        <v>15</v>
      </c>
      <c r="W436" s="24" t="str">
        <f t="shared" si="3"/>
        <v>Gem</v>
      </c>
      <c r="X436" s="24">
        <f t="shared" si="9"/>
        <v>0.4</v>
      </c>
      <c r="Y436" s="24">
        <f t="shared" si="5"/>
        <v>0</v>
      </c>
      <c r="Z436" s="24">
        <f t="shared" si="6"/>
        <v>0</v>
      </c>
      <c r="AA436" s="24" t="str">
        <f t="shared" si="7"/>
        <v/>
      </c>
      <c r="AB436" s="24" t="str">
        <f t="shared" si="8"/>
        <v/>
      </c>
    </row>
    <row r="437" ht="15.75" hidden="1" customHeight="1">
      <c r="A437" s="20" t="str">
        <f>IF('簡易入力モード'!A437&lt;&gt;"",'簡易入力モード'!A437,"")</f>
        <v/>
      </c>
      <c r="B437" s="20"/>
      <c r="C437" s="21" t="str">
        <f>IF('簡易入力モード'!B437&lt;&gt;"",'簡易入力モード'!B437,"")</f>
        <v/>
      </c>
      <c r="D437" s="21" t="str">
        <f>IF('簡易入力モード'!C437&lt;&gt;"",'簡易入力モード'!C437,"")</f>
        <v/>
      </c>
      <c r="E437" s="21"/>
      <c r="F437" s="21"/>
      <c r="G437" s="21"/>
      <c r="H437" s="21"/>
      <c r="I437" s="21"/>
      <c r="J437" s="21"/>
      <c r="K437" s="21"/>
      <c r="L437" s="22"/>
      <c r="M437" s="22"/>
      <c r="N437" s="22"/>
      <c r="O437" s="22"/>
      <c r="P437" s="22"/>
      <c r="Q437" s="22"/>
      <c r="R437" s="20" t="str">
        <f>IF('簡易入力モード'!E437&lt;&gt;"",'簡易入力モード'!E437,"")</f>
        <v/>
      </c>
      <c r="S437" s="23"/>
      <c r="T437" s="21"/>
      <c r="U437" s="24">
        <f t="shared" si="1"/>
        <v>0</v>
      </c>
      <c r="V437" s="24">
        <f t="shared" si="2"/>
        <v>15</v>
      </c>
      <c r="W437" s="24" t="str">
        <f t="shared" si="3"/>
        <v>Gem</v>
      </c>
      <c r="X437" s="24">
        <f t="shared" si="9"/>
        <v>0.4</v>
      </c>
      <c r="Y437" s="24">
        <f t="shared" si="5"/>
        <v>0</v>
      </c>
      <c r="Z437" s="24">
        <f t="shared" si="6"/>
        <v>0</v>
      </c>
      <c r="AA437" s="24" t="str">
        <f t="shared" si="7"/>
        <v/>
      </c>
      <c r="AB437" s="24" t="str">
        <f t="shared" si="8"/>
        <v/>
      </c>
    </row>
    <row r="438" ht="15.75" hidden="1" customHeight="1">
      <c r="A438" s="20" t="str">
        <f>IF('簡易入力モード'!A438&lt;&gt;"",'簡易入力モード'!A438,"")</f>
        <v/>
      </c>
      <c r="B438" s="20"/>
      <c r="C438" s="21" t="str">
        <f>IF('簡易入力モード'!B438&lt;&gt;"",'簡易入力モード'!B438,"")</f>
        <v/>
      </c>
      <c r="D438" s="21" t="str">
        <f>IF('簡易入力モード'!C438&lt;&gt;"",'簡易入力モード'!C438,"")</f>
        <v/>
      </c>
      <c r="E438" s="21"/>
      <c r="F438" s="21"/>
      <c r="G438" s="21"/>
      <c r="H438" s="21"/>
      <c r="I438" s="21"/>
      <c r="J438" s="21"/>
      <c r="K438" s="21"/>
      <c r="L438" s="22"/>
      <c r="M438" s="22"/>
      <c r="N438" s="22"/>
      <c r="O438" s="22"/>
      <c r="P438" s="22"/>
      <c r="Q438" s="22"/>
      <c r="R438" s="20" t="str">
        <f>IF('簡易入力モード'!E438&lt;&gt;"",'簡易入力モード'!E438,"")</f>
        <v/>
      </c>
      <c r="S438" s="23"/>
      <c r="T438" s="21"/>
      <c r="U438" s="24">
        <f t="shared" si="1"/>
        <v>0</v>
      </c>
      <c r="V438" s="24">
        <f t="shared" si="2"/>
        <v>15</v>
      </c>
      <c r="W438" s="24" t="str">
        <f t="shared" si="3"/>
        <v>Gem</v>
      </c>
      <c r="X438" s="24">
        <f t="shared" si="9"/>
        <v>0.4</v>
      </c>
      <c r="Y438" s="24">
        <f t="shared" si="5"/>
        <v>0</v>
      </c>
      <c r="Z438" s="24">
        <f t="shared" si="6"/>
        <v>0</v>
      </c>
      <c r="AA438" s="24" t="str">
        <f t="shared" si="7"/>
        <v/>
      </c>
      <c r="AB438" s="24" t="str">
        <f t="shared" si="8"/>
        <v/>
      </c>
    </row>
    <row r="439" ht="15.75" hidden="1" customHeight="1">
      <c r="A439" s="20" t="str">
        <f>IF('簡易入力モード'!A439&lt;&gt;"",'簡易入力モード'!A439,"")</f>
        <v/>
      </c>
      <c r="B439" s="20"/>
      <c r="C439" s="21" t="str">
        <f>IF('簡易入力モード'!B439&lt;&gt;"",'簡易入力モード'!B439,"")</f>
        <v/>
      </c>
      <c r="D439" s="21" t="str">
        <f>IF('簡易入力モード'!C439&lt;&gt;"",'簡易入力モード'!C439,"")</f>
        <v/>
      </c>
      <c r="E439" s="21"/>
      <c r="F439" s="21"/>
      <c r="G439" s="21"/>
      <c r="H439" s="21"/>
      <c r="I439" s="21"/>
      <c r="J439" s="21"/>
      <c r="K439" s="21"/>
      <c r="L439" s="22"/>
      <c r="M439" s="22"/>
      <c r="N439" s="22"/>
      <c r="O439" s="22"/>
      <c r="P439" s="22"/>
      <c r="Q439" s="22"/>
      <c r="R439" s="20" t="str">
        <f>IF('簡易入力モード'!E439&lt;&gt;"",'簡易入力モード'!E439,"")</f>
        <v/>
      </c>
      <c r="S439" s="23"/>
      <c r="T439" s="21"/>
      <c r="U439" s="24">
        <f t="shared" si="1"/>
        <v>0</v>
      </c>
      <c r="V439" s="24">
        <f t="shared" si="2"/>
        <v>15</v>
      </c>
      <c r="W439" s="24" t="str">
        <f t="shared" si="3"/>
        <v>Gem</v>
      </c>
      <c r="X439" s="24">
        <f t="shared" si="9"/>
        <v>0.4</v>
      </c>
      <c r="Y439" s="24">
        <f t="shared" si="5"/>
        <v>0</v>
      </c>
      <c r="Z439" s="24">
        <f t="shared" si="6"/>
        <v>0</v>
      </c>
      <c r="AA439" s="24" t="str">
        <f t="shared" si="7"/>
        <v/>
      </c>
      <c r="AB439" s="24" t="str">
        <f t="shared" si="8"/>
        <v/>
      </c>
    </row>
    <row r="440" ht="15.75" hidden="1" customHeight="1">
      <c r="A440" s="20" t="str">
        <f>IF('簡易入力モード'!A440&lt;&gt;"",'簡易入力モード'!A440,"")</f>
        <v/>
      </c>
      <c r="B440" s="20"/>
      <c r="C440" s="21" t="str">
        <f>IF('簡易入力モード'!B440&lt;&gt;"",'簡易入力モード'!B440,"")</f>
        <v/>
      </c>
      <c r="D440" s="21" t="str">
        <f>IF('簡易入力モード'!C440&lt;&gt;"",'簡易入力モード'!C440,"")</f>
        <v/>
      </c>
      <c r="E440" s="21"/>
      <c r="F440" s="21"/>
      <c r="G440" s="21"/>
      <c r="H440" s="21"/>
      <c r="I440" s="21"/>
      <c r="J440" s="21"/>
      <c r="K440" s="21"/>
      <c r="L440" s="22"/>
      <c r="M440" s="22"/>
      <c r="N440" s="22"/>
      <c r="O440" s="22"/>
      <c r="P440" s="22"/>
      <c r="Q440" s="22"/>
      <c r="R440" s="20" t="str">
        <f>IF('簡易入力モード'!E440&lt;&gt;"",'簡易入力モード'!E440,"")</f>
        <v/>
      </c>
      <c r="S440" s="23"/>
      <c r="T440" s="21"/>
      <c r="U440" s="24">
        <f t="shared" si="1"/>
        <v>0</v>
      </c>
      <c r="V440" s="24">
        <f t="shared" si="2"/>
        <v>15</v>
      </c>
      <c r="W440" s="24" t="str">
        <f t="shared" si="3"/>
        <v>Gem</v>
      </c>
      <c r="X440" s="24">
        <f t="shared" si="9"/>
        <v>0.4</v>
      </c>
      <c r="Y440" s="24">
        <f t="shared" si="5"/>
        <v>0</v>
      </c>
      <c r="Z440" s="24">
        <f t="shared" si="6"/>
        <v>0</v>
      </c>
      <c r="AA440" s="24" t="str">
        <f t="shared" si="7"/>
        <v/>
      </c>
      <c r="AB440" s="24" t="str">
        <f t="shared" si="8"/>
        <v/>
      </c>
    </row>
    <row r="441" ht="15.75" hidden="1" customHeight="1">
      <c r="A441" s="20" t="str">
        <f>IF('簡易入力モード'!A441&lt;&gt;"",'簡易入力モード'!A441,"")</f>
        <v/>
      </c>
      <c r="B441" s="20"/>
      <c r="C441" s="21" t="str">
        <f>IF('簡易入力モード'!B441&lt;&gt;"",'簡易入力モード'!B441,"")</f>
        <v/>
      </c>
      <c r="D441" s="21" t="str">
        <f>IF('簡易入力モード'!C441&lt;&gt;"",'簡易入力モード'!C441,"")</f>
        <v/>
      </c>
      <c r="E441" s="21"/>
      <c r="F441" s="21"/>
      <c r="G441" s="21"/>
      <c r="H441" s="21"/>
      <c r="I441" s="21"/>
      <c r="J441" s="21"/>
      <c r="K441" s="21"/>
      <c r="L441" s="22"/>
      <c r="M441" s="22"/>
      <c r="N441" s="22"/>
      <c r="O441" s="22"/>
      <c r="P441" s="22"/>
      <c r="Q441" s="22"/>
      <c r="R441" s="20" t="str">
        <f>IF('簡易入力モード'!E441&lt;&gt;"",'簡易入力モード'!E441,"")</f>
        <v/>
      </c>
      <c r="S441" s="23"/>
      <c r="T441" s="21"/>
      <c r="U441" s="24">
        <f t="shared" si="1"/>
        <v>0</v>
      </c>
      <c r="V441" s="24">
        <f t="shared" si="2"/>
        <v>15</v>
      </c>
      <c r="W441" s="24" t="str">
        <f t="shared" si="3"/>
        <v>Gem</v>
      </c>
      <c r="X441" s="24">
        <f t="shared" si="9"/>
        <v>0.4</v>
      </c>
      <c r="Y441" s="24">
        <f t="shared" si="5"/>
        <v>0</v>
      </c>
      <c r="Z441" s="24">
        <f t="shared" si="6"/>
        <v>0</v>
      </c>
      <c r="AA441" s="24" t="str">
        <f t="shared" si="7"/>
        <v/>
      </c>
      <c r="AB441" s="24" t="str">
        <f t="shared" si="8"/>
        <v/>
      </c>
    </row>
    <row r="442" ht="15.75" hidden="1" customHeight="1">
      <c r="A442" s="20" t="str">
        <f>IF('簡易入力モード'!A442&lt;&gt;"",'簡易入力モード'!A442,"")</f>
        <v/>
      </c>
      <c r="B442" s="20"/>
      <c r="C442" s="21" t="str">
        <f>IF('簡易入力モード'!B442&lt;&gt;"",'簡易入力モード'!B442,"")</f>
        <v/>
      </c>
      <c r="D442" s="21" t="str">
        <f>IF('簡易入力モード'!C442&lt;&gt;"",'簡易入力モード'!C442,"")</f>
        <v/>
      </c>
      <c r="E442" s="21"/>
      <c r="F442" s="21"/>
      <c r="G442" s="21"/>
      <c r="H442" s="21"/>
      <c r="I442" s="21"/>
      <c r="J442" s="21"/>
      <c r="K442" s="21"/>
      <c r="L442" s="22"/>
      <c r="M442" s="22"/>
      <c r="N442" s="22"/>
      <c r="O442" s="22"/>
      <c r="P442" s="22"/>
      <c r="Q442" s="22"/>
      <c r="R442" s="20" t="str">
        <f>IF('簡易入力モード'!E442&lt;&gt;"",'簡易入力モード'!E442,"")</f>
        <v/>
      </c>
      <c r="S442" s="23"/>
      <c r="T442" s="21"/>
      <c r="U442" s="24">
        <f t="shared" si="1"/>
        <v>0</v>
      </c>
      <c r="V442" s="24">
        <f t="shared" si="2"/>
        <v>15</v>
      </c>
      <c r="W442" s="24" t="str">
        <f t="shared" si="3"/>
        <v>Gem</v>
      </c>
      <c r="X442" s="24">
        <f t="shared" si="9"/>
        <v>0.4</v>
      </c>
      <c r="Y442" s="24">
        <f t="shared" si="5"/>
        <v>0</v>
      </c>
      <c r="Z442" s="24">
        <f t="shared" si="6"/>
        <v>0</v>
      </c>
      <c r="AA442" s="24" t="str">
        <f t="shared" si="7"/>
        <v/>
      </c>
      <c r="AB442" s="24" t="str">
        <f t="shared" si="8"/>
        <v/>
      </c>
    </row>
    <row r="443" ht="15.75" hidden="1" customHeight="1">
      <c r="A443" s="20" t="str">
        <f>IF('簡易入力モード'!A443&lt;&gt;"",'簡易入力モード'!A443,"")</f>
        <v/>
      </c>
      <c r="B443" s="20"/>
      <c r="C443" s="21" t="str">
        <f>IF('簡易入力モード'!B443&lt;&gt;"",'簡易入力モード'!B443,"")</f>
        <v/>
      </c>
      <c r="D443" s="21" t="str">
        <f>IF('簡易入力モード'!C443&lt;&gt;"",'簡易入力モード'!C443,"")</f>
        <v/>
      </c>
      <c r="E443" s="21"/>
      <c r="F443" s="21"/>
      <c r="G443" s="21"/>
      <c r="H443" s="21"/>
      <c r="I443" s="21"/>
      <c r="J443" s="21"/>
      <c r="K443" s="21"/>
      <c r="L443" s="22"/>
      <c r="M443" s="22"/>
      <c r="N443" s="22"/>
      <c r="O443" s="22"/>
      <c r="P443" s="22"/>
      <c r="Q443" s="22"/>
      <c r="R443" s="20" t="str">
        <f>IF('簡易入力モード'!E443&lt;&gt;"",'簡易入力モード'!E443,"")</f>
        <v/>
      </c>
      <c r="S443" s="23"/>
      <c r="T443" s="21"/>
      <c r="U443" s="24">
        <f t="shared" si="1"/>
        <v>0</v>
      </c>
      <c r="V443" s="24">
        <f t="shared" si="2"/>
        <v>15</v>
      </c>
      <c r="W443" s="24" t="str">
        <f t="shared" si="3"/>
        <v>Gem</v>
      </c>
      <c r="X443" s="24">
        <f t="shared" si="9"/>
        <v>0.4</v>
      </c>
      <c r="Y443" s="24">
        <f t="shared" si="5"/>
        <v>0</v>
      </c>
      <c r="Z443" s="24">
        <f t="shared" si="6"/>
        <v>0</v>
      </c>
      <c r="AA443" s="24" t="str">
        <f t="shared" si="7"/>
        <v/>
      </c>
      <c r="AB443" s="24" t="str">
        <f t="shared" si="8"/>
        <v/>
      </c>
    </row>
    <row r="444" ht="15.75" hidden="1" customHeight="1">
      <c r="A444" s="20" t="str">
        <f>IF('簡易入力モード'!A444&lt;&gt;"",'簡易入力モード'!A444,"")</f>
        <v/>
      </c>
      <c r="B444" s="20"/>
      <c r="C444" s="21" t="str">
        <f>IF('簡易入力モード'!B444&lt;&gt;"",'簡易入力モード'!B444,"")</f>
        <v/>
      </c>
      <c r="D444" s="21" t="str">
        <f>IF('簡易入力モード'!C444&lt;&gt;"",'簡易入力モード'!C444,"")</f>
        <v/>
      </c>
      <c r="E444" s="21"/>
      <c r="F444" s="21"/>
      <c r="G444" s="21"/>
      <c r="H444" s="21"/>
      <c r="I444" s="21"/>
      <c r="J444" s="21"/>
      <c r="K444" s="21"/>
      <c r="L444" s="22"/>
      <c r="M444" s="22"/>
      <c r="N444" s="22"/>
      <c r="O444" s="22"/>
      <c r="P444" s="22"/>
      <c r="Q444" s="22"/>
      <c r="R444" s="20" t="str">
        <f>IF('簡易入力モード'!E444&lt;&gt;"",'簡易入力モード'!E444,"")</f>
        <v/>
      </c>
      <c r="S444" s="23"/>
      <c r="T444" s="21"/>
      <c r="U444" s="24">
        <f t="shared" si="1"/>
        <v>0</v>
      </c>
      <c r="V444" s="24">
        <f t="shared" si="2"/>
        <v>15</v>
      </c>
      <c r="W444" s="24" t="str">
        <f t="shared" si="3"/>
        <v>Gem</v>
      </c>
      <c r="X444" s="24">
        <f t="shared" si="9"/>
        <v>0.4</v>
      </c>
      <c r="Y444" s="24">
        <f t="shared" si="5"/>
        <v>0</v>
      </c>
      <c r="Z444" s="24">
        <f t="shared" si="6"/>
        <v>0</v>
      </c>
      <c r="AA444" s="24" t="str">
        <f t="shared" si="7"/>
        <v/>
      </c>
      <c r="AB444" s="24" t="str">
        <f t="shared" si="8"/>
        <v/>
      </c>
    </row>
    <row r="445" ht="15.75" hidden="1" customHeight="1">
      <c r="A445" s="20" t="str">
        <f>IF('簡易入力モード'!A445&lt;&gt;"",'簡易入力モード'!A445,"")</f>
        <v/>
      </c>
      <c r="B445" s="20"/>
      <c r="C445" s="21" t="str">
        <f>IF('簡易入力モード'!B445&lt;&gt;"",'簡易入力モード'!B445,"")</f>
        <v/>
      </c>
      <c r="D445" s="21" t="str">
        <f>IF('簡易入力モード'!C445&lt;&gt;"",'簡易入力モード'!C445,"")</f>
        <v/>
      </c>
      <c r="E445" s="21"/>
      <c r="F445" s="21"/>
      <c r="G445" s="21"/>
      <c r="H445" s="21"/>
      <c r="I445" s="21"/>
      <c r="J445" s="21"/>
      <c r="K445" s="21"/>
      <c r="L445" s="22"/>
      <c r="M445" s="22"/>
      <c r="N445" s="22"/>
      <c r="O445" s="22"/>
      <c r="P445" s="22"/>
      <c r="Q445" s="22"/>
      <c r="R445" s="20" t="str">
        <f>IF('簡易入力モード'!E445&lt;&gt;"",'簡易入力モード'!E445,"")</f>
        <v/>
      </c>
      <c r="S445" s="23"/>
      <c r="T445" s="21"/>
      <c r="U445" s="24">
        <f t="shared" si="1"/>
        <v>0</v>
      </c>
      <c r="V445" s="24">
        <f t="shared" si="2"/>
        <v>15</v>
      </c>
      <c r="W445" s="24" t="str">
        <f t="shared" si="3"/>
        <v>Gem</v>
      </c>
      <c r="X445" s="24">
        <f t="shared" si="9"/>
        <v>0.4</v>
      </c>
      <c r="Y445" s="24">
        <f t="shared" si="5"/>
        <v>0</v>
      </c>
      <c r="Z445" s="24">
        <f t="shared" si="6"/>
        <v>0</v>
      </c>
      <c r="AA445" s="24" t="str">
        <f t="shared" si="7"/>
        <v/>
      </c>
      <c r="AB445" s="24" t="str">
        <f t="shared" si="8"/>
        <v/>
      </c>
    </row>
    <row r="446" ht="15.75" hidden="1" customHeight="1">
      <c r="A446" s="20" t="str">
        <f>IF('簡易入力モード'!A446&lt;&gt;"",'簡易入力モード'!A446,"")</f>
        <v/>
      </c>
      <c r="B446" s="20"/>
      <c r="C446" s="21" t="str">
        <f>IF('簡易入力モード'!B446&lt;&gt;"",'簡易入力モード'!B446,"")</f>
        <v/>
      </c>
      <c r="D446" s="21" t="str">
        <f>IF('簡易入力モード'!C446&lt;&gt;"",'簡易入力モード'!C446,"")</f>
        <v/>
      </c>
      <c r="E446" s="21"/>
      <c r="F446" s="21"/>
      <c r="G446" s="21"/>
      <c r="H446" s="21"/>
      <c r="I446" s="21"/>
      <c r="J446" s="21"/>
      <c r="K446" s="21"/>
      <c r="L446" s="22"/>
      <c r="M446" s="22"/>
      <c r="N446" s="22"/>
      <c r="O446" s="22"/>
      <c r="P446" s="22"/>
      <c r="Q446" s="22"/>
      <c r="R446" s="20" t="str">
        <f>IF('簡易入力モード'!E446&lt;&gt;"",'簡易入力モード'!E446,"")</f>
        <v/>
      </c>
      <c r="S446" s="23"/>
      <c r="T446" s="21"/>
      <c r="U446" s="24">
        <f t="shared" si="1"/>
        <v>0</v>
      </c>
      <c r="V446" s="24">
        <f t="shared" si="2"/>
        <v>15</v>
      </c>
      <c r="W446" s="24" t="str">
        <f t="shared" si="3"/>
        <v>Gem</v>
      </c>
      <c r="X446" s="24">
        <f t="shared" si="9"/>
        <v>0.4</v>
      </c>
      <c r="Y446" s="24">
        <f t="shared" si="5"/>
        <v>0</v>
      </c>
      <c r="Z446" s="24">
        <f t="shared" si="6"/>
        <v>0</v>
      </c>
      <c r="AA446" s="24" t="str">
        <f t="shared" si="7"/>
        <v/>
      </c>
      <c r="AB446" s="24" t="str">
        <f t="shared" si="8"/>
        <v/>
      </c>
    </row>
    <row r="447" ht="15.75" hidden="1" customHeight="1">
      <c r="A447" s="20" t="str">
        <f>IF('簡易入力モード'!A447&lt;&gt;"",'簡易入力モード'!A447,"")</f>
        <v/>
      </c>
      <c r="B447" s="20"/>
      <c r="C447" s="21" t="str">
        <f>IF('簡易入力モード'!B447&lt;&gt;"",'簡易入力モード'!B447,"")</f>
        <v/>
      </c>
      <c r="D447" s="21" t="str">
        <f>IF('簡易入力モード'!C447&lt;&gt;"",'簡易入力モード'!C447,"")</f>
        <v/>
      </c>
      <c r="E447" s="21"/>
      <c r="F447" s="21"/>
      <c r="G447" s="21"/>
      <c r="H447" s="21"/>
      <c r="I447" s="21"/>
      <c r="J447" s="21"/>
      <c r="K447" s="21"/>
      <c r="L447" s="22"/>
      <c r="M447" s="22"/>
      <c r="N447" s="22"/>
      <c r="O447" s="22"/>
      <c r="P447" s="22"/>
      <c r="Q447" s="22"/>
      <c r="R447" s="20" t="str">
        <f>IF('簡易入力モード'!E447&lt;&gt;"",'簡易入力モード'!E447,"")</f>
        <v/>
      </c>
      <c r="S447" s="23"/>
      <c r="T447" s="21"/>
      <c r="U447" s="24">
        <f t="shared" si="1"/>
        <v>0</v>
      </c>
      <c r="V447" s="24">
        <f t="shared" si="2"/>
        <v>15</v>
      </c>
      <c r="W447" s="24" t="str">
        <f t="shared" si="3"/>
        <v>Gem</v>
      </c>
      <c r="X447" s="24">
        <f t="shared" si="9"/>
        <v>0.4</v>
      </c>
      <c r="Y447" s="24">
        <f t="shared" si="5"/>
        <v>0</v>
      </c>
      <c r="Z447" s="24">
        <f t="shared" si="6"/>
        <v>0</v>
      </c>
      <c r="AA447" s="24" t="str">
        <f t="shared" si="7"/>
        <v/>
      </c>
      <c r="AB447" s="24" t="str">
        <f t="shared" si="8"/>
        <v/>
      </c>
    </row>
    <row r="448" ht="15.75" hidden="1" customHeight="1">
      <c r="A448" s="20" t="str">
        <f>IF('簡易入力モード'!A448&lt;&gt;"",'簡易入力モード'!A448,"")</f>
        <v/>
      </c>
      <c r="B448" s="20"/>
      <c r="C448" s="21" t="str">
        <f>IF('簡易入力モード'!B448&lt;&gt;"",'簡易入力モード'!B448,"")</f>
        <v/>
      </c>
      <c r="D448" s="21" t="str">
        <f>IF('簡易入力モード'!C448&lt;&gt;"",'簡易入力モード'!C448,"")</f>
        <v/>
      </c>
      <c r="E448" s="21"/>
      <c r="F448" s="21"/>
      <c r="G448" s="21"/>
      <c r="H448" s="21"/>
      <c r="I448" s="21"/>
      <c r="J448" s="21"/>
      <c r="K448" s="21"/>
      <c r="L448" s="22"/>
      <c r="M448" s="22"/>
      <c r="N448" s="22"/>
      <c r="O448" s="22"/>
      <c r="P448" s="22"/>
      <c r="Q448" s="22"/>
      <c r="R448" s="20" t="str">
        <f>IF('簡易入力モード'!E448&lt;&gt;"",'簡易入力モード'!E448,"")</f>
        <v/>
      </c>
      <c r="S448" s="23"/>
      <c r="T448" s="21"/>
      <c r="U448" s="24">
        <f t="shared" si="1"/>
        <v>0</v>
      </c>
      <c r="V448" s="24">
        <f t="shared" si="2"/>
        <v>15</v>
      </c>
      <c r="W448" s="24" t="str">
        <f t="shared" si="3"/>
        <v>Gem</v>
      </c>
      <c r="X448" s="24">
        <f t="shared" si="9"/>
        <v>0.4</v>
      </c>
      <c r="Y448" s="24">
        <f t="shared" si="5"/>
        <v>0</v>
      </c>
      <c r="Z448" s="24">
        <f t="shared" si="6"/>
        <v>0</v>
      </c>
      <c r="AA448" s="24" t="str">
        <f t="shared" si="7"/>
        <v/>
      </c>
      <c r="AB448" s="24" t="str">
        <f t="shared" si="8"/>
        <v/>
      </c>
    </row>
    <row r="449" ht="15.75" hidden="1" customHeight="1">
      <c r="A449" s="20" t="str">
        <f>IF('簡易入力モード'!A449&lt;&gt;"",'簡易入力モード'!A449,"")</f>
        <v/>
      </c>
      <c r="B449" s="20"/>
      <c r="C449" s="21" t="str">
        <f>IF('簡易入力モード'!B449&lt;&gt;"",'簡易入力モード'!B449,"")</f>
        <v/>
      </c>
      <c r="D449" s="21" t="str">
        <f>IF('簡易入力モード'!C449&lt;&gt;"",'簡易入力モード'!C449,"")</f>
        <v/>
      </c>
      <c r="E449" s="21"/>
      <c r="F449" s="21"/>
      <c r="G449" s="21"/>
      <c r="H449" s="21"/>
      <c r="I449" s="21"/>
      <c r="J449" s="21"/>
      <c r="K449" s="21"/>
      <c r="L449" s="22"/>
      <c r="M449" s="22"/>
      <c r="N449" s="22"/>
      <c r="O449" s="22"/>
      <c r="P449" s="22"/>
      <c r="Q449" s="22"/>
      <c r="R449" s="20" t="str">
        <f>IF('簡易入力モード'!E449&lt;&gt;"",'簡易入力モード'!E449,"")</f>
        <v/>
      </c>
      <c r="S449" s="23"/>
      <c r="T449" s="21"/>
      <c r="U449" s="24">
        <f t="shared" si="1"/>
        <v>0</v>
      </c>
      <c r="V449" s="24">
        <f t="shared" si="2"/>
        <v>15</v>
      </c>
      <c r="W449" s="24" t="str">
        <f t="shared" si="3"/>
        <v>Gem</v>
      </c>
      <c r="X449" s="24">
        <f t="shared" si="9"/>
        <v>0.4</v>
      </c>
      <c r="Y449" s="24">
        <f t="shared" si="5"/>
        <v>0</v>
      </c>
      <c r="Z449" s="24">
        <f t="shared" si="6"/>
        <v>0</v>
      </c>
      <c r="AA449" s="24" t="str">
        <f t="shared" si="7"/>
        <v/>
      </c>
      <c r="AB449" s="24" t="str">
        <f t="shared" si="8"/>
        <v/>
      </c>
    </row>
    <row r="450" ht="15.75" hidden="1" customHeight="1">
      <c r="A450" s="20" t="str">
        <f>IF('簡易入力モード'!A450&lt;&gt;"",'簡易入力モード'!A450,"")</f>
        <v/>
      </c>
      <c r="B450" s="20"/>
      <c r="C450" s="21" t="str">
        <f>IF('簡易入力モード'!B450&lt;&gt;"",'簡易入力モード'!B450,"")</f>
        <v/>
      </c>
      <c r="D450" s="21" t="str">
        <f>IF('簡易入力モード'!C450&lt;&gt;"",'簡易入力モード'!C450,"")</f>
        <v/>
      </c>
      <c r="E450" s="21"/>
      <c r="F450" s="21"/>
      <c r="G450" s="21"/>
      <c r="H450" s="21"/>
      <c r="I450" s="21"/>
      <c r="J450" s="21"/>
      <c r="K450" s="21"/>
      <c r="L450" s="22"/>
      <c r="M450" s="22"/>
      <c r="N450" s="22"/>
      <c r="O450" s="22"/>
      <c r="P450" s="22"/>
      <c r="Q450" s="22"/>
      <c r="R450" s="20" t="str">
        <f>IF('簡易入力モード'!E450&lt;&gt;"",'簡易入力モード'!E450,"")</f>
        <v/>
      </c>
      <c r="S450" s="23"/>
      <c r="T450" s="21"/>
      <c r="U450" s="24">
        <f t="shared" si="1"/>
        <v>0</v>
      </c>
      <c r="V450" s="24">
        <f t="shared" si="2"/>
        <v>15</v>
      </c>
      <c r="W450" s="24" t="str">
        <f t="shared" si="3"/>
        <v>Gem</v>
      </c>
      <c r="X450" s="24">
        <f t="shared" si="9"/>
        <v>0.4</v>
      </c>
      <c r="Y450" s="24">
        <f t="shared" si="5"/>
        <v>0</v>
      </c>
      <c r="Z450" s="24">
        <f t="shared" si="6"/>
        <v>0</v>
      </c>
      <c r="AA450" s="24" t="str">
        <f t="shared" si="7"/>
        <v/>
      </c>
      <c r="AB450" s="24" t="str">
        <f t="shared" si="8"/>
        <v/>
      </c>
    </row>
    <row r="451" ht="15.75" hidden="1" customHeight="1">
      <c r="A451" s="20" t="str">
        <f>IF('簡易入力モード'!A451&lt;&gt;"",'簡易入力モード'!A451,"")</f>
        <v/>
      </c>
      <c r="B451" s="20"/>
      <c r="C451" s="21" t="str">
        <f>IF('簡易入力モード'!B451&lt;&gt;"",'簡易入力モード'!B451,"")</f>
        <v/>
      </c>
      <c r="D451" s="21" t="str">
        <f>IF('簡易入力モード'!C451&lt;&gt;"",'簡易入力モード'!C451,"")</f>
        <v/>
      </c>
      <c r="E451" s="21"/>
      <c r="F451" s="21"/>
      <c r="G451" s="21"/>
      <c r="H451" s="21"/>
      <c r="I451" s="21"/>
      <c r="J451" s="21"/>
      <c r="K451" s="21"/>
      <c r="L451" s="22"/>
      <c r="M451" s="22"/>
      <c r="N451" s="22"/>
      <c r="O451" s="22"/>
      <c r="P451" s="22"/>
      <c r="Q451" s="22"/>
      <c r="R451" s="20" t="str">
        <f>IF('簡易入力モード'!E451&lt;&gt;"",'簡易入力モード'!E451,"")</f>
        <v/>
      </c>
      <c r="S451" s="23"/>
      <c r="T451" s="21"/>
      <c r="U451" s="24">
        <f t="shared" si="1"/>
        <v>0</v>
      </c>
      <c r="V451" s="24">
        <f t="shared" si="2"/>
        <v>15</v>
      </c>
      <c r="W451" s="24" t="str">
        <f t="shared" si="3"/>
        <v>Gem</v>
      </c>
      <c r="X451" s="24">
        <f t="shared" si="9"/>
        <v>0.4</v>
      </c>
      <c r="Y451" s="24">
        <f t="shared" si="5"/>
        <v>0</v>
      </c>
      <c r="Z451" s="24">
        <f t="shared" si="6"/>
        <v>0</v>
      </c>
      <c r="AA451" s="24" t="str">
        <f t="shared" si="7"/>
        <v/>
      </c>
      <c r="AB451" s="24" t="str">
        <f t="shared" si="8"/>
        <v/>
      </c>
    </row>
    <row r="452" ht="15.75" hidden="1" customHeight="1">
      <c r="A452" s="20" t="str">
        <f>IF('簡易入力モード'!A452&lt;&gt;"",'簡易入力モード'!A452,"")</f>
        <v/>
      </c>
      <c r="B452" s="20"/>
      <c r="C452" s="21" t="str">
        <f>IF('簡易入力モード'!B452&lt;&gt;"",'簡易入力モード'!B452,"")</f>
        <v/>
      </c>
      <c r="D452" s="21" t="str">
        <f>IF('簡易入力モード'!C452&lt;&gt;"",'簡易入力モード'!C452,"")</f>
        <v/>
      </c>
      <c r="E452" s="21"/>
      <c r="F452" s="21"/>
      <c r="G452" s="21"/>
      <c r="H452" s="21"/>
      <c r="I452" s="21"/>
      <c r="J452" s="21"/>
      <c r="K452" s="21"/>
      <c r="L452" s="22"/>
      <c r="M452" s="22"/>
      <c r="N452" s="22"/>
      <c r="O452" s="22"/>
      <c r="P452" s="22"/>
      <c r="Q452" s="22"/>
      <c r="R452" s="20" t="str">
        <f>IF('簡易入力モード'!E452&lt;&gt;"",'簡易入力モード'!E452,"")</f>
        <v/>
      </c>
      <c r="S452" s="23"/>
      <c r="T452" s="21"/>
      <c r="U452" s="24">
        <f t="shared" si="1"/>
        <v>0</v>
      </c>
      <c r="V452" s="24">
        <f t="shared" si="2"/>
        <v>15</v>
      </c>
      <c r="W452" s="24" t="str">
        <f t="shared" si="3"/>
        <v>Gem</v>
      </c>
      <c r="X452" s="24">
        <f t="shared" si="9"/>
        <v>0.4</v>
      </c>
      <c r="Y452" s="24">
        <f t="shared" si="5"/>
        <v>0</v>
      </c>
      <c r="Z452" s="24">
        <f t="shared" si="6"/>
        <v>0</v>
      </c>
      <c r="AA452" s="24" t="str">
        <f t="shared" si="7"/>
        <v/>
      </c>
      <c r="AB452" s="24" t="str">
        <f t="shared" si="8"/>
        <v/>
      </c>
    </row>
    <row r="453" ht="15.75" hidden="1" customHeight="1">
      <c r="A453" s="20" t="str">
        <f>IF('簡易入力モード'!A453&lt;&gt;"",'簡易入力モード'!A453,"")</f>
        <v/>
      </c>
      <c r="B453" s="20"/>
      <c r="C453" s="21" t="str">
        <f>IF('簡易入力モード'!B453&lt;&gt;"",'簡易入力モード'!B453,"")</f>
        <v/>
      </c>
      <c r="D453" s="21" t="str">
        <f>IF('簡易入力モード'!C453&lt;&gt;"",'簡易入力モード'!C453,"")</f>
        <v/>
      </c>
      <c r="E453" s="21"/>
      <c r="F453" s="21"/>
      <c r="G453" s="21"/>
      <c r="H453" s="21"/>
      <c r="I453" s="21"/>
      <c r="J453" s="21"/>
      <c r="K453" s="21"/>
      <c r="L453" s="22"/>
      <c r="M453" s="22"/>
      <c r="N453" s="22"/>
      <c r="O453" s="22"/>
      <c r="P453" s="22"/>
      <c r="Q453" s="22"/>
      <c r="R453" s="20" t="str">
        <f>IF('簡易入力モード'!E453&lt;&gt;"",'簡易入力モード'!E453,"")</f>
        <v/>
      </c>
      <c r="S453" s="23"/>
      <c r="T453" s="21"/>
      <c r="U453" s="24">
        <f t="shared" si="1"/>
        <v>0</v>
      </c>
      <c r="V453" s="24">
        <f t="shared" si="2"/>
        <v>15</v>
      </c>
      <c r="W453" s="24" t="str">
        <f t="shared" si="3"/>
        <v>Gem</v>
      </c>
      <c r="X453" s="24">
        <f t="shared" si="9"/>
        <v>0.4</v>
      </c>
      <c r="Y453" s="24">
        <f t="shared" si="5"/>
        <v>0</v>
      </c>
      <c r="Z453" s="24">
        <f t="shared" si="6"/>
        <v>0</v>
      </c>
      <c r="AA453" s="24" t="str">
        <f t="shared" si="7"/>
        <v/>
      </c>
      <c r="AB453" s="24" t="str">
        <f t="shared" si="8"/>
        <v/>
      </c>
    </row>
    <row r="454" ht="15.75" hidden="1" customHeight="1">
      <c r="A454" s="20" t="str">
        <f>IF('簡易入力モード'!A454&lt;&gt;"",'簡易入力モード'!A454,"")</f>
        <v/>
      </c>
      <c r="B454" s="20"/>
      <c r="C454" s="21" t="str">
        <f>IF('簡易入力モード'!B454&lt;&gt;"",'簡易入力モード'!B454,"")</f>
        <v/>
      </c>
      <c r="D454" s="21" t="str">
        <f>IF('簡易入力モード'!C454&lt;&gt;"",'簡易入力モード'!C454,"")</f>
        <v/>
      </c>
      <c r="E454" s="21"/>
      <c r="F454" s="21"/>
      <c r="G454" s="21"/>
      <c r="H454" s="21"/>
      <c r="I454" s="21"/>
      <c r="J454" s="21"/>
      <c r="K454" s="21"/>
      <c r="L454" s="22"/>
      <c r="M454" s="22"/>
      <c r="N454" s="22"/>
      <c r="O454" s="22"/>
      <c r="P454" s="22"/>
      <c r="Q454" s="22"/>
      <c r="R454" s="20" t="str">
        <f>IF('簡易入力モード'!E454&lt;&gt;"",'簡易入力モード'!E454,"")</f>
        <v/>
      </c>
      <c r="S454" s="23"/>
      <c r="T454" s="21"/>
      <c r="U454" s="24">
        <f t="shared" si="1"/>
        <v>0</v>
      </c>
      <c r="V454" s="24">
        <f t="shared" si="2"/>
        <v>15</v>
      </c>
      <c r="W454" s="24" t="str">
        <f t="shared" si="3"/>
        <v>Gem</v>
      </c>
      <c r="X454" s="24">
        <f t="shared" si="9"/>
        <v>0.4</v>
      </c>
      <c r="Y454" s="24">
        <f t="shared" si="5"/>
        <v>0</v>
      </c>
      <c r="Z454" s="24">
        <f t="shared" si="6"/>
        <v>0</v>
      </c>
      <c r="AA454" s="24" t="str">
        <f t="shared" si="7"/>
        <v/>
      </c>
      <c r="AB454" s="24" t="str">
        <f t="shared" si="8"/>
        <v/>
      </c>
    </row>
    <row r="455" ht="15.75" hidden="1" customHeight="1">
      <c r="A455" s="20" t="str">
        <f>IF('簡易入力モード'!A455&lt;&gt;"",'簡易入力モード'!A455,"")</f>
        <v/>
      </c>
      <c r="B455" s="20"/>
      <c r="C455" s="21" t="str">
        <f>IF('簡易入力モード'!B455&lt;&gt;"",'簡易入力モード'!B455,"")</f>
        <v/>
      </c>
      <c r="D455" s="21" t="str">
        <f>IF('簡易入力モード'!C455&lt;&gt;"",'簡易入力モード'!C455,"")</f>
        <v/>
      </c>
      <c r="E455" s="21"/>
      <c r="F455" s="21"/>
      <c r="G455" s="21"/>
      <c r="H455" s="21"/>
      <c r="I455" s="21"/>
      <c r="J455" s="21"/>
      <c r="K455" s="21"/>
      <c r="L455" s="22"/>
      <c r="M455" s="22"/>
      <c r="N455" s="22"/>
      <c r="O455" s="22"/>
      <c r="P455" s="22"/>
      <c r="Q455" s="22"/>
      <c r="R455" s="20" t="str">
        <f>IF('簡易入力モード'!E455&lt;&gt;"",'簡易入力モード'!E455,"")</f>
        <v/>
      </c>
      <c r="S455" s="23"/>
      <c r="T455" s="21"/>
      <c r="U455" s="24">
        <f t="shared" si="1"/>
        <v>0</v>
      </c>
      <c r="V455" s="24">
        <f t="shared" si="2"/>
        <v>15</v>
      </c>
      <c r="W455" s="24" t="str">
        <f t="shared" si="3"/>
        <v>Gem</v>
      </c>
      <c r="X455" s="24">
        <f t="shared" si="9"/>
        <v>0.4</v>
      </c>
      <c r="Y455" s="24">
        <f t="shared" si="5"/>
        <v>0</v>
      </c>
      <c r="Z455" s="24">
        <f t="shared" si="6"/>
        <v>0</v>
      </c>
      <c r="AA455" s="24" t="str">
        <f t="shared" si="7"/>
        <v/>
      </c>
      <c r="AB455" s="24" t="str">
        <f t="shared" si="8"/>
        <v/>
      </c>
    </row>
    <row r="456" ht="15.75" hidden="1" customHeight="1">
      <c r="A456" s="20" t="str">
        <f>IF('簡易入力モード'!A456&lt;&gt;"",'簡易入力モード'!A456,"")</f>
        <v/>
      </c>
      <c r="B456" s="20"/>
      <c r="C456" s="21" t="str">
        <f>IF('簡易入力モード'!B456&lt;&gt;"",'簡易入力モード'!B456,"")</f>
        <v/>
      </c>
      <c r="D456" s="21" t="str">
        <f>IF('簡易入力モード'!C456&lt;&gt;"",'簡易入力モード'!C456,"")</f>
        <v/>
      </c>
      <c r="E456" s="21"/>
      <c r="F456" s="21"/>
      <c r="G456" s="21"/>
      <c r="H456" s="21"/>
      <c r="I456" s="21"/>
      <c r="J456" s="21"/>
      <c r="K456" s="21"/>
      <c r="L456" s="22"/>
      <c r="M456" s="22"/>
      <c r="N456" s="22"/>
      <c r="O456" s="22"/>
      <c r="P456" s="22"/>
      <c r="Q456" s="22"/>
      <c r="R456" s="20" t="str">
        <f>IF('簡易入力モード'!E456&lt;&gt;"",'簡易入力モード'!E456,"")</f>
        <v/>
      </c>
      <c r="S456" s="23"/>
      <c r="T456" s="21"/>
      <c r="U456" s="24">
        <f t="shared" si="1"/>
        <v>0</v>
      </c>
      <c r="V456" s="24">
        <f t="shared" si="2"/>
        <v>15</v>
      </c>
      <c r="W456" s="24" t="str">
        <f t="shared" si="3"/>
        <v>Gem</v>
      </c>
      <c r="X456" s="24">
        <f t="shared" si="9"/>
        <v>0.4</v>
      </c>
      <c r="Y456" s="24">
        <f t="shared" si="5"/>
        <v>0</v>
      </c>
      <c r="Z456" s="24">
        <f t="shared" si="6"/>
        <v>0</v>
      </c>
      <c r="AA456" s="24" t="str">
        <f t="shared" si="7"/>
        <v/>
      </c>
      <c r="AB456" s="24" t="str">
        <f t="shared" si="8"/>
        <v/>
      </c>
    </row>
    <row r="457" ht="15.75" hidden="1" customHeight="1">
      <c r="A457" s="20" t="str">
        <f>IF('簡易入力モード'!A457&lt;&gt;"",'簡易入力モード'!A457,"")</f>
        <v/>
      </c>
      <c r="B457" s="20"/>
      <c r="C457" s="21" t="str">
        <f>IF('簡易入力モード'!B457&lt;&gt;"",'簡易入力モード'!B457,"")</f>
        <v/>
      </c>
      <c r="D457" s="21" t="str">
        <f>IF('簡易入力モード'!C457&lt;&gt;"",'簡易入力モード'!C457,"")</f>
        <v/>
      </c>
      <c r="E457" s="21"/>
      <c r="F457" s="21"/>
      <c r="G457" s="21"/>
      <c r="H457" s="21"/>
      <c r="I457" s="21"/>
      <c r="J457" s="21"/>
      <c r="K457" s="21"/>
      <c r="L457" s="22"/>
      <c r="M457" s="22"/>
      <c r="N457" s="22"/>
      <c r="O457" s="22"/>
      <c r="P457" s="22"/>
      <c r="Q457" s="22"/>
      <c r="R457" s="20" t="str">
        <f>IF('簡易入力モード'!E457&lt;&gt;"",'簡易入力モード'!E457,"")</f>
        <v/>
      </c>
      <c r="S457" s="23"/>
      <c r="T457" s="21"/>
      <c r="U457" s="24">
        <f t="shared" si="1"/>
        <v>0</v>
      </c>
      <c r="V457" s="24">
        <f t="shared" si="2"/>
        <v>15</v>
      </c>
      <c r="W457" s="24" t="str">
        <f t="shared" si="3"/>
        <v>Gem</v>
      </c>
      <c r="X457" s="24">
        <f t="shared" si="9"/>
        <v>0.4</v>
      </c>
      <c r="Y457" s="24">
        <f t="shared" si="5"/>
        <v>0</v>
      </c>
      <c r="Z457" s="24">
        <f t="shared" si="6"/>
        <v>0</v>
      </c>
      <c r="AA457" s="24" t="str">
        <f t="shared" si="7"/>
        <v/>
      </c>
      <c r="AB457" s="24" t="str">
        <f t="shared" si="8"/>
        <v/>
      </c>
    </row>
    <row r="458" ht="15.75" hidden="1" customHeight="1">
      <c r="A458" s="20" t="str">
        <f>IF('簡易入力モード'!A458&lt;&gt;"",'簡易入力モード'!A458,"")</f>
        <v/>
      </c>
      <c r="B458" s="20"/>
      <c r="C458" s="21" t="str">
        <f>IF('簡易入力モード'!B458&lt;&gt;"",'簡易入力モード'!B458,"")</f>
        <v/>
      </c>
      <c r="D458" s="21" t="str">
        <f>IF('簡易入力モード'!C458&lt;&gt;"",'簡易入力モード'!C458,"")</f>
        <v/>
      </c>
      <c r="E458" s="21"/>
      <c r="F458" s="21"/>
      <c r="G458" s="21"/>
      <c r="H458" s="21"/>
      <c r="I458" s="21"/>
      <c r="J458" s="21"/>
      <c r="K458" s="21"/>
      <c r="L458" s="22"/>
      <c r="M458" s="22"/>
      <c r="N458" s="22"/>
      <c r="O458" s="22"/>
      <c r="P458" s="22"/>
      <c r="Q458" s="22"/>
      <c r="R458" s="20" t="str">
        <f>IF('簡易入力モード'!E458&lt;&gt;"",'簡易入力モード'!E458,"")</f>
        <v/>
      </c>
      <c r="S458" s="23"/>
      <c r="T458" s="21"/>
      <c r="U458" s="24">
        <f t="shared" si="1"/>
        <v>0</v>
      </c>
      <c r="V458" s="24">
        <f t="shared" si="2"/>
        <v>15</v>
      </c>
      <c r="W458" s="24" t="str">
        <f t="shared" si="3"/>
        <v>Gem</v>
      </c>
      <c r="X458" s="24">
        <f t="shared" si="9"/>
        <v>0.4</v>
      </c>
      <c r="Y458" s="24">
        <f t="shared" si="5"/>
        <v>0</v>
      </c>
      <c r="Z458" s="24">
        <f t="shared" si="6"/>
        <v>0</v>
      </c>
      <c r="AA458" s="24" t="str">
        <f t="shared" si="7"/>
        <v/>
      </c>
      <c r="AB458" s="24" t="str">
        <f t="shared" si="8"/>
        <v/>
      </c>
    </row>
    <row r="459" ht="15.75" hidden="1" customHeight="1">
      <c r="A459" s="20" t="str">
        <f>IF('簡易入力モード'!A459&lt;&gt;"",'簡易入力モード'!A459,"")</f>
        <v/>
      </c>
      <c r="B459" s="20"/>
      <c r="C459" s="21" t="str">
        <f>IF('簡易入力モード'!B459&lt;&gt;"",'簡易入力モード'!B459,"")</f>
        <v/>
      </c>
      <c r="D459" s="21" t="str">
        <f>IF('簡易入力モード'!C459&lt;&gt;"",'簡易入力モード'!C459,"")</f>
        <v/>
      </c>
      <c r="E459" s="21"/>
      <c r="F459" s="21"/>
      <c r="G459" s="21"/>
      <c r="H459" s="21"/>
      <c r="I459" s="21"/>
      <c r="J459" s="21"/>
      <c r="K459" s="21"/>
      <c r="L459" s="22"/>
      <c r="M459" s="22"/>
      <c r="N459" s="22"/>
      <c r="O459" s="22"/>
      <c r="P459" s="22"/>
      <c r="Q459" s="22"/>
      <c r="R459" s="20" t="str">
        <f>IF('簡易入力モード'!E459&lt;&gt;"",'簡易入力モード'!E459,"")</f>
        <v/>
      </c>
      <c r="S459" s="23"/>
      <c r="T459" s="21"/>
      <c r="U459" s="24">
        <f t="shared" si="1"/>
        <v>0</v>
      </c>
      <c r="V459" s="24">
        <f t="shared" si="2"/>
        <v>15</v>
      </c>
      <c r="W459" s="24" t="str">
        <f t="shared" si="3"/>
        <v>Gem</v>
      </c>
      <c r="X459" s="24">
        <f t="shared" si="9"/>
        <v>0.4</v>
      </c>
      <c r="Y459" s="24">
        <f t="shared" si="5"/>
        <v>0</v>
      </c>
      <c r="Z459" s="24">
        <f t="shared" si="6"/>
        <v>0</v>
      </c>
      <c r="AA459" s="24" t="str">
        <f t="shared" si="7"/>
        <v/>
      </c>
      <c r="AB459" s="24" t="str">
        <f t="shared" si="8"/>
        <v/>
      </c>
    </row>
    <row r="460" ht="15.75" hidden="1" customHeight="1">
      <c r="A460" s="20" t="str">
        <f>IF('簡易入力モード'!A460&lt;&gt;"",'簡易入力モード'!A460,"")</f>
        <v/>
      </c>
      <c r="B460" s="20"/>
      <c r="C460" s="21" t="str">
        <f>IF('簡易入力モード'!B460&lt;&gt;"",'簡易入力モード'!B460,"")</f>
        <v/>
      </c>
      <c r="D460" s="21" t="str">
        <f>IF('簡易入力モード'!C460&lt;&gt;"",'簡易入力モード'!C460,"")</f>
        <v/>
      </c>
      <c r="E460" s="21"/>
      <c r="F460" s="21"/>
      <c r="G460" s="21"/>
      <c r="H460" s="21"/>
      <c r="I460" s="21"/>
      <c r="J460" s="21"/>
      <c r="K460" s="21"/>
      <c r="L460" s="22"/>
      <c r="M460" s="22"/>
      <c r="N460" s="22"/>
      <c r="O460" s="22"/>
      <c r="P460" s="22"/>
      <c r="Q460" s="22"/>
      <c r="R460" s="20" t="str">
        <f>IF('簡易入力モード'!E460&lt;&gt;"",'簡易入力モード'!E460,"")</f>
        <v/>
      </c>
      <c r="S460" s="23"/>
      <c r="T460" s="21"/>
      <c r="U460" s="24">
        <f t="shared" si="1"/>
        <v>0</v>
      </c>
      <c r="V460" s="24">
        <f t="shared" si="2"/>
        <v>15</v>
      </c>
      <c r="W460" s="24" t="str">
        <f t="shared" si="3"/>
        <v>Gem</v>
      </c>
      <c r="X460" s="24">
        <f t="shared" si="9"/>
        <v>0.4</v>
      </c>
      <c r="Y460" s="24">
        <f t="shared" si="5"/>
        <v>0</v>
      </c>
      <c r="Z460" s="24">
        <f t="shared" si="6"/>
        <v>0</v>
      </c>
      <c r="AA460" s="24" t="str">
        <f t="shared" si="7"/>
        <v/>
      </c>
      <c r="AB460" s="24" t="str">
        <f t="shared" si="8"/>
        <v/>
      </c>
    </row>
    <row r="461" ht="15.75" hidden="1" customHeight="1">
      <c r="A461" s="20" t="str">
        <f>IF('簡易入力モード'!A461&lt;&gt;"",'簡易入力モード'!A461,"")</f>
        <v/>
      </c>
      <c r="B461" s="20"/>
      <c r="C461" s="21" t="str">
        <f>IF('簡易入力モード'!B461&lt;&gt;"",'簡易入力モード'!B461,"")</f>
        <v/>
      </c>
      <c r="D461" s="21" t="str">
        <f>IF('簡易入力モード'!C461&lt;&gt;"",'簡易入力モード'!C461,"")</f>
        <v/>
      </c>
      <c r="E461" s="21"/>
      <c r="F461" s="21"/>
      <c r="G461" s="21"/>
      <c r="H461" s="21"/>
      <c r="I461" s="21"/>
      <c r="J461" s="21"/>
      <c r="K461" s="21"/>
      <c r="L461" s="22"/>
      <c r="M461" s="22"/>
      <c r="N461" s="22"/>
      <c r="O461" s="22"/>
      <c r="P461" s="22"/>
      <c r="Q461" s="22"/>
      <c r="R461" s="20" t="str">
        <f>IF('簡易入力モード'!E461&lt;&gt;"",'簡易入力モード'!E461,"")</f>
        <v/>
      </c>
      <c r="S461" s="23"/>
      <c r="T461" s="21"/>
      <c r="U461" s="24">
        <f t="shared" si="1"/>
        <v>0</v>
      </c>
      <c r="V461" s="24">
        <f t="shared" si="2"/>
        <v>15</v>
      </c>
      <c r="W461" s="24" t="str">
        <f t="shared" si="3"/>
        <v>Gem</v>
      </c>
      <c r="X461" s="24">
        <f t="shared" si="9"/>
        <v>0.4</v>
      </c>
      <c r="Y461" s="24">
        <f t="shared" si="5"/>
        <v>0</v>
      </c>
      <c r="Z461" s="24">
        <f t="shared" si="6"/>
        <v>0</v>
      </c>
      <c r="AA461" s="24" t="str">
        <f t="shared" si="7"/>
        <v/>
      </c>
      <c r="AB461" s="24" t="str">
        <f t="shared" si="8"/>
        <v/>
      </c>
    </row>
    <row r="462" ht="15.75" hidden="1" customHeight="1">
      <c r="A462" s="20" t="str">
        <f>IF('簡易入力モード'!A462&lt;&gt;"",'簡易入力モード'!A462,"")</f>
        <v/>
      </c>
      <c r="B462" s="20"/>
      <c r="C462" s="21" t="str">
        <f>IF('簡易入力モード'!B462&lt;&gt;"",'簡易入力モード'!B462,"")</f>
        <v/>
      </c>
      <c r="D462" s="21" t="str">
        <f>IF('簡易入力モード'!C462&lt;&gt;"",'簡易入力モード'!C462,"")</f>
        <v/>
      </c>
      <c r="E462" s="21"/>
      <c r="F462" s="21"/>
      <c r="G462" s="21"/>
      <c r="H462" s="21"/>
      <c r="I462" s="21"/>
      <c r="J462" s="21"/>
      <c r="K462" s="21"/>
      <c r="L462" s="22"/>
      <c r="M462" s="22"/>
      <c r="N462" s="22"/>
      <c r="O462" s="22"/>
      <c r="P462" s="22"/>
      <c r="Q462" s="22"/>
      <c r="R462" s="20" t="str">
        <f>IF('簡易入力モード'!E462&lt;&gt;"",'簡易入力モード'!E462,"")</f>
        <v/>
      </c>
      <c r="S462" s="23"/>
      <c r="T462" s="21"/>
      <c r="U462" s="24">
        <f t="shared" si="1"/>
        <v>0</v>
      </c>
      <c r="V462" s="24">
        <f t="shared" si="2"/>
        <v>15</v>
      </c>
      <c r="W462" s="24" t="str">
        <f t="shared" si="3"/>
        <v>Gem</v>
      </c>
      <c r="X462" s="24">
        <f t="shared" si="9"/>
        <v>0.4</v>
      </c>
      <c r="Y462" s="24">
        <f t="shared" si="5"/>
        <v>0</v>
      </c>
      <c r="Z462" s="24">
        <f t="shared" si="6"/>
        <v>0</v>
      </c>
      <c r="AA462" s="24" t="str">
        <f t="shared" si="7"/>
        <v/>
      </c>
      <c r="AB462" s="24" t="str">
        <f t="shared" si="8"/>
        <v/>
      </c>
    </row>
    <row r="463" ht="15.75" hidden="1" customHeight="1">
      <c r="A463" s="20" t="str">
        <f>IF('簡易入力モード'!A463&lt;&gt;"",'簡易入力モード'!A463,"")</f>
        <v/>
      </c>
      <c r="B463" s="20"/>
      <c r="C463" s="21" t="str">
        <f>IF('簡易入力モード'!B463&lt;&gt;"",'簡易入力モード'!B463,"")</f>
        <v/>
      </c>
      <c r="D463" s="21" t="str">
        <f>IF('簡易入力モード'!C463&lt;&gt;"",'簡易入力モード'!C463,"")</f>
        <v/>
      </c>
      <c r="E463" s="21"/>
      <c r="F463" s="21"/>
      <c r="G463" s="21"/>
      <c r="H463" s="21"/>
      <c r="I463" s="21"/>
      <c r="J463" s="21"/>
      <c r="K463" s="21"/>
      <c r="L463" s="22"/>
      <c r="M463" s="22"/>
      <c r="N463" s="22"/>
      <c r="O463" s="22"/>
      <c r="P463" s="22"/>
      <c r="Q463" s="22"/>
      <c r="R463" s="20" t="str">
        <f>IF('簡易入力モード'!E463&lt;&gt;"",'簡易入力モード'!E463,"")</f>
        <v/>
      </c>
      <c r="S463" s="23"/>
      <c r="T463" s="21"/>
      <c r="U463" s="24">
        <f t="shared" si="1"/>
        <v>0</v>
      </c>
      <c r="V463" s="24">
        <f t="shared" si="2"/>
        <v>15</v>
      </c>
      <c r="W463" s="24" t="str">
        <f t="shared" si="3"/>
        <v>Gem</v>
      </c>
      <c r="X463" s="24">
        <f t="shared" si="9"/>
        <v>0.4</v>
      </c>
      <c r="Y463" s="24">
        <f t="shared" si="5"/>
        <v>0</v>
      </c>
      <c r="Z463" s="24">
        <f t="shared" si="6"/>
        <v>0</v>
      </c>
      <c r="AA463" s="24" t="str">
        <f t="shared" si="7"/>
        <v/>
      </c>
      <c r="AB463" s="24" t="str">
        <f t="shared" si="8"/>
        <v/>
      </c>
    </row>
    <row r="464" ht="15.75" hidden="1" customHeight="1">
      <c r="A464" s="20" t="str">
        <f>IF('簡易入力モード'!A464&lt;&gt;"",'簡易入力モード'!A464,"")</f>
        <v/>
      </c>
      <c r="B464" s="20"/>
      <c r="C464" s="21" t="str">
        <f>IF('簡易入力モード'!B464&lt;&gt;"",'簡易入力モード'!B464,"")</f>
        <v/>
      </c>
      <c r="D464" s="21" t="str">
        <f>IF('簡易入力モード'!C464&lt;&gt;"",'簡易入力モード'!C464,"")</f>
        <v/>
      </c>
      <c r="E464" s="21"/>
      <c r="F464" s="21"/>
      <c r="G464" s="21"/>
      <c r="H464" s="21"/>
      <c r="I464" s="21"/>
      <c r="J464" s="21"/>
      <c r="K464" s="21"/>
      <c r="L464" s="22"/>
      <c r="M464" s="22"/>
      <c r="N464" s="22"/>
      <c r="O464" s="22"/>
      <c r="P464" s="22"/>
      <c r="Q464" s="22"/>
      <c r="R464" s="20" t="str">
        <f>IF('簡易入力モード'!E464&lt;&gt;"",'簡易入力モード'!E464,"")</f>
        <v/>
      </c>
      <c r="S464" s="23"/>
      <c r="T464" s="21"/>
      <c r="U464" s="24">
        <f t="shared" si="1"/>
        <v>0</v>
      </c>
      <c r="V464" s="24">
        <f t="shared" si="2"/>
        <v>15</v>
      </c>
      <c r="W464" s="24" t="str">
        <f t="shared" si="3"/>
        <v>Gem</v>
      </c>
      <c r="X464" s="24">
        <f t="shared" si="9"/>
        <v>0.4</v>
      </c>
      <c r="Y464" s="24">
        <f t="shared" si="5"/>
        <v>0</v>
      </c>
      <c r="Z464" s="24">
        <f t="shared" si="6"/>
        <v>0</v>
      </c>
      <c r="AA464" s="24" t="str">
        <f t="shared" si="7"/>
        <v/>
      </c>
      <c r="AB464" s="24" t="str">
        <f t="shared" si="8"/>
        <v/>
      </c>
    </row>
    <row r="465" ht="15.75" hidden="1" customHeight="1">
      <c r="A465" s="20" t="str">
        <f>IF('簡易入力モード'!A465&lt;&gt;"",'簡易入力モード'!A465,"")</f>
        <v/>
      </c>
      <c r="B465" s="20"/>
      <c r="C465" s="21" t="str">
        <f>IF('簡易入力モード'!B465&lt;&gt;"",'簡易入力モード'!B465,"")</f>
        <v/>
      </c>
      <c r="D465" s="21" t="str">
        <f>IF('簡易入力モード'!C465&lt;&gt;"",'簡易入力モード'!C465,"")</f>
        <v/>
      </c>
      <c r="E465" s="21"/>
      <c r="F465" s="21"/>
      <c r="G465" s="21"/>
      <c r="H465" s="21"/>
      <c r="I465" s="21"/>
      <c r="J465" s="21"/>
      <c r="K465" s="21"/>
      <c r="L465" s="22"/>
      <c r="M465" s="22"/>
      <c r="N465" s="22"/>
      <c r="O465" s="22"/>
      <c r="P465" s="22"/>
      <c r="Q465" s="22"/>
      <c r="R465" s="20" t="str">
        <f>IF('簡易入力モード'!E465&lt;&gt;"",'簡易入力モード'!E465,"")</f>
        <v/>
      </c>
      <c r="S465" s="23"/>
      <c r="T465" s="21"/>
      <c r="U465" s="24">
        <f t="shared" si="1"/>
        <v>0</v>
      </c>
      <c r="V465" s="24">
        <f t="shared" si="2"/>
        <v>15</v>
      </c>
      <c r="W465" s="24" t="str">
        <f t="shared" si="3"/>
        <v>Gem</v>
      </c>
      <c r="X465" s="24">
        <f t="shared" si="9"/>
        <v>0.4</v>
      </c>
      <c r="Y465" s="24">
        <f t="shared" si="5"/>
        <v>0</v>
      </c>
      <c r="Z465" s="24">
        <f t="shared" si="6"/>
        <v>0</v>
      </c>
      <c r="AA465" s="24" t="str">
        <f t="shared" si="7"/>
        <v/>
      </c>
      <c r="AB465" s="24" t="str">
        <f t="shared" si="8"/>
        <v/>
      </c>
    </row>
    <row r="466" ht="15.75" hidden="1" customHeight="1">
      <c r="A466" s="20" t="str">
        <f>IF('簡易入力モード'!A466&lt;&gt;"",'簡易入力モード'!A466,"")</f>
        <v/>
      </c>
      <c r="B466" s="20"/>
      <c r="C466" s="21" t="str">
        <f>IF('簡易入力モード'!B466&lt;&gt;"",'簡易入力モード'!B466,"")</f>
        <v/>
      </c>
      <c r="D466" s="21" t="str">
        <f>IF('簡易入力モード'!C466&lt;&gt;"",'簡易入力モード'!C466,"")</f>
        <v/>
      </c>
      <c r="E466" s="21"/>
      <c r="F466" s="21"/>
      <c r="G466" s="21"/>
      <c r="H466" s="21"/>
      <c r="I466" s="21"/>
      <c r="J466" s="21"/>
      <c r="K466" s="21"/>
      <c r="L466" s="22"/>
      <c r="M466" s="22"/>
      <c r="N466" s="22"/>
      <c r="O466" s="22"/>
      <c r="P466" s="22"/>
      <c r="Q466" s="22"/>
      <c r="R466" s="20" t="str">
        <f>IF('簡易入力モード'!E466&lt;&gt;"",'簡易入力モード'!E466,"")</f>
        <v/>
      </c>
      <c r="S466" s="23"/>
      <c r="T466" s="21"/>
      <c r="U466" s="24">
        <f t="shared" si="1"/>
        <v>0</v>
      </c>
      <c r="V466" s="24">
        <f t="shared" si="2"/>
        <v>15</v>
      </c>
      <c r="W466" s="24" t="str">
        <f t="shared" si="3"/>
        <v>Gem</v>
      </c>
      <c r="X466" s="24">
        <f t="shared" si="9"/>
        <v>0.4</v>
      </c>
      <c r="Y466" s="24">
        <f t="shared" si="5"/>
        <v>0</v>
      </c>
      <c r="Z466" s="24">
        <f t="shared" si="6"/>
        <v>0</v>
      </c>
      <c r="AA466" s="24" t="str">
        <f t="shared" si="7"/>
        <v/>
      </c>
      <c r="AB466" s="24" t="str">
        <f t="shared" si="8"/>
        <v/>
      </c>
    </row>
    <row r="467" ht="15.75" hidden="1" customHeight="1">
      <c r="A467" s="20" t="str">
        <f>IF('簡易入力モード'!A467&lt;&gt;"",'簡易入力モード'!A467,"")</f>
        <v/>
      </c>
      <c r="B467" s="20"/>
      <c r="C467" s="21" t="str">
        <f>IF('簡易入力モード'!B467&lt;&gt;"",'簡易入力モード'!B467,"")</f>
        <v/>
      </c>
      <c r="D467" s="21" t="str">
        <f>IF('簡易入力モード'!C467&lt;&gt;"",'簡易入力モード'!C467,"")</f>
        <v/>
      </c>
      <c r="E467" s="21"/>
      <c r="F467" s="21"/>
      <c r="G467" s="21"/>
      <c r="H467" s="21"/>
      <c r="I467" s="21"/>
      <c r="J467" s="21"/>
      <c r="K467" s="21"/>
      <c r="L467" s="22"/>
      <c r="M467" s="22"/>
      <c r="N467" s="22"/>
      <c r="O467" s="22"/>
      <c r="P467" s="22"/>
      <c r="Q467" s="22"/>
      <c r="R467" s="20" t="str">
        <f>IF('簡易入力モード'!E467&lt;&gt;"",'簡易入力モード'!E467,"")</f>
        <v/>
      </c>
      <c r="S467" s="23"/>
      <c r="T467" s="21"/>
      <c r="U467" s="24">
        <f t="shared" si="1"/>
        <v>0</v>
      </c>
      <c r="V467" s="24">
        <f t="shared" si="2"/>
        <v>15</v>
      </c>
      <c r="W467" s="24" t="str">
        <f t="shared" si="3"/>
        <v>Gem</v>
      </c>
      <c r="X467" s="24">
        <f t="shared" si="9"/>
        <v>0.4</v>
      </c>
      <c r="Y467" s="24">
        <f t="shared" si="5"/>
        <v>0</v>
      </c>
      <c r="Z467" s="24">
        <f t="shared" si="6"/>
        <v>0</v>
      </c>
      <c r="AA467" s="24" t="str">
        <f t="shared" si="7"/>
        <v/>
      </c>
      <c r="AB467" s="24" t="str">
        <f t="shared" si="8"/>
        <v/>
      </c>
    </row>
    <row r="468" ht="15.75" hidden="1" customHeight="1">
      <c r="A468" s="20" t="str">
        <f>IF('簡易入力モード'!A468&lt;&gt;"",'簡易入力モード'!A468,"")</f>
        <v/>
      </c>
      <c r="B468" s="20"/>
      <c r="C468" s="21" t="str">
        <f>IF('簡易入力モード'!B468&lt;&gt;"",'簡易入力モード'!B468,"")</f>
        <v/>
      </c>
      <c r="D468" s="21" t="str">
        <f>IF('簡易入力モード'!C468&lt;&gt;"",'簡易入力モード'!C468,"")</f>
        <v/>
      </c>
      <c r="E468" s="21"/>
      <c r="F468" s="21"/>
      <c r="G468" s="21"/>
      <c r="H468" s="21"/>
      <c r="I468" s="21"/>
      <c r="J468" s="21"/>
      <c r="K468" s="21"/>
      <c r="L468" s="22"/>
      <c r="M468" s="22"/>
      <c r="N468" s="22"/>
      <c r="O468" s="22"/>
      <c r="P468" s="22"/>
      <c r="Q468" s="22"/>
      <c r="R468" s="20" t="str">
        <f>IF('簡易入力モード'!E468&lt;&gt;"",'簡易入力モード'!E468,"")</f>
        <v/>
      </c>
      <c r="S468" s="23"/>
      <c r="T468" s="21"/>
      <c r="U468" s="24">
        <f t="shared" si="1"/>
        <v>0</v>
      </c>
      <c r="V468" s="24">
        <f t="shared" si="2"/>
        <v>15</v>
      </c>
      <c r="W468" s="24" t="str">
        <f t="shared" si="3"/>
        <v>Gem</v>
      </c>
      <c r="X468" s="24">
        <f t="shared" si="9"/>
        <v>0.4</v>
      </c>
      <c r="Y468" s="24">
        <f t="shared" si="5"/>
        <v>0</v>
      </c>
      <c r="Z468" s="24">
        <f t="shared" si="6"/>
        <v>0</v>
      </c>
      <c r="AA468" s="24" t="str">
        <f t="shared" si="7"/>
        <v/>
      </c>
      <c r="AB468" s="24" t="str">
        <f t="shared" si="8"/>
        <v/>
      </c>
    </row>
    <row r="469" ht="15.75" hidden="1" customHeight="1">
      <c r="A469" s="20" t="str">
        <f>IF('簡易入力モード'!A469&lt;&gt;"",'簡易入力モード'!A469,"")</f>
        <v/>
      </c>
      <c r="B469" s="20"/>
      <c r="C469" s="21" t="str">
        <f>IF('簡易入力モード'!B469&lt;&gt;"",'簡易入力モード'!B469,"")</f>
        <v/>
      </c>
      <c r="D469" s="21" t="str">
        <f>IF('簡易入力モード'!C469&lt;&gt;"",'簡易入力モード'!C469,"")</f>
        <v/>
      </c>
      <c r="E469" s="21"/>
      <c r="F469" s="21"/>
      <c r="G469" s="21"/>
      <c r="H469" s="21"/>
      <c r="I469" s="21"/>
      <c r="J469" s="21"/>
      <c r="K469" s="21"/>
      <c r="L469" s="22"/>
      <c r="M469" s="22"/>
      <c r="N469" s="22"/>
      <c r="O469" s="22"/>
      <c r="P469" s="22"/>
      <c r="Q469" s="22"/>
      <c r="R469" s="20" t="str">
        <f>IF('簡易入力モード'!E469&lt;&gt;"",'簡易入力モード'!E469,"")</f>
        <v/>
      </c>
      <c r="S469" s="23"/>
      <c r="T469" s="21"/>
      <c r="U469" s="24">
        <f t="shared" si="1"/>
        <v>0</v>
      </c>
      <c r="V469" s="24">
        <f t="shared" si="2"/>
        <v>15</v>
      </c>
      <c r="W469" s="24" t="str">
        <f t="shared" si="3"/>
        <v>Gem</v>
      </c>
      <c r="X469" s="24">
        <f t="shared" si="9"/>
        <v>0.4</v>
      </c>
      <c r="Y469" s="24">
        <f t="shared" si="5"/>
        <v>0</v>
      </c>
      <c r="Z469" s="24">
        <f t="shared" si="6"/>
        <v>0</v>
      </c>
      <c r="AA469" s="24" t="str">
        <f t="shared" si="7"/>
        <v/>
      </c>
      <c r="AB469" s="24" t="str">
        <f t="shared" si="8"/>
        <v/>
      </c>
    </row>
    <row r="470" ht="15.75" hidden="1" customHeight="1">
      <c r="A470" s="20" t="str">
        <f>IF('簡易入力モード'!A470&lt;&gt;"",'簡易入力モード'!A470,"")</f>
        <v/>
      </c>
      <c r="B470" s="20"/>
      <c r="C470" s="21" t="str">
        <f>IF('簡易入力モード'!B470&lt;&gt;"",'簡易入力モード'!B470,"")</f>
        <v/>
      </c>
      <c r="D470" s="21" t="str">
        <f>IF('簡易入力モード'!C470&lt;&gt;"",'簡易入力モード'!C470,"")</f>
        <v/>
      </c>
      <c r="E470" s="21"/>
      <c r="F470" s="21"/>
      <c r="G470" s="21"/>
      <c r="H470" s="21"/>
      <c r="I470" s="21"/>
      <c r="J470" s="21"/>
      <c r="K470" s="21"/>
      <c r="L470" s="22"/>
      <c r="M470" s="22"/>
      <c r="N470" s="22"/>
      <c r="O470" s="22"/>
      <c r="P470" s="22"/>
      <c r="Q470" s="22"/>
      <c r="R470" s="20" t="str">
        <f>IF('簡易入力モード'!E470&lt;&gt;"",'簡易入力モード'!E470,"")</f>
        <v/>
      </c>
      <c r="S470" s="23"/>
      <c r="T470" s="21"/>
      <c r="U470" s="24">
        <f t="shared" si="1"/>
        <v>0</v>
      </c>
      <c r="V470" s="24">
        <f t="shared" si="2"/>
        <v>15</v>
      </c>
      <c r="W470" s="24" t="str">
        <f t="shared" si="3"/>
        <v>Gem</v>
      </c>
      <c r="X470" s="24">
        <f t="shared" si="9"/>
        <v>0.4</v>
      </c>
      <c r="Y470" s="24">
        <f t="shared" si="5"/>
        <v>0</v>
      </c>
      <c r="Z470" s="24">
        <f t="shared" si="6"/>
        <v>0</v>
      </c>
      <c r="AA470" s="24" t="str">
        <f t="shared" si="7"/>
        <v/>
      </c>
      <c r="AB470" s="24" t="str">
        <f t="shared" si="8"/>
        <v/>
      </c>
    </row>
    <row r="471" ht="15.75" hidden="1" customHeight="1">
      <c r="A471" s="20" t="str">
        <f>IF('簡易入力モード'!A471&lt;&gt;"",'簡易入力モード'!A471,"")</f>
        <v/>
      </c>
      <c r="B471" s="20"/>
      <c r="C471" s="21" t="str">
        <f>IF('簡易入力モード'!B471&lt;&gt;"",'簡易入力モード'!B471,"")</f>
        <v/>
      </c>
      <c r="D471" s="21" t="str">
        <f>IF('簡易入力モード'!C471&lt;&gt;"",'簡易入力モード'!C471,"")</f>
        <v/>
      </c>
      <c r="E471" s="21"/>
      <c r="F471" s="21"/>
      <c r="G471" s="21"/>
      <c r="H471" s="21"/>
      <c r="I471" s="21"/>
      <c r="J471" s="21"/>
      <c r="K471" s="21"/>
      <c r="L471" s="22"/>
      <c r="M471" s="22"/>
      <c r="N471" s="22"/>
      <c r="O471" s="22"/>
      <c r="P471" s="22"/>
      <c r="Q471" s="22"/>
      <c r="R471" s="20" t="str">
        <f>IF('簡易入力モード'!E471&lt;&gt;"",'簡易入力モード'!E471,"")</f>
        <v/>
      </c>
      <c r="S471" s="23"/>
      <c r="T471" s="21"/>
      <c r="U471" s="24">
        <f t="shared" si="1"/>
        <v>0</v>
      </c>
      <c r="V471" s="24">
        <f t="shared" si="2"/>
        <v>15</v>
      </c>
      <c r="W471" s="24" t="str">
        <f t="shared" si="3"/>
        <v>Gem</v>
      </c>
      <c r="X471" s="24">
        <f t="shared" si="9"/>
        <v>0.4</v>
      </c>
      <c r="Y471" s="24">
        <f t="shared" si="5"/>
        <v>0</v>
      </c>
      <c r="Z471" s="24">
        <f t="shared" si="6"/>
        <v>0</v>
      </c>
      <c r="AA471" s="24" t="str">
        <f t="shared" si="7"/>
        <v/>
      </c>
      <c r="AB471" s="24" t="str">
        <f t="shared" si="8"/>
        <v/>
      </c>
    </row>
    <row r="472" ht="15.75" hidden="1" customHeight="1">
      <c r="A472" s="20" t="str">
        <f>IF('簡易入力モード'!A472&lt;&gt;"",'簡易入力モード'!A472,"")</f>
        <v/>
      </c>
      <c r="B472" s="20"/>
      <c r="C472" s="21" t="str">
        <f>IF('簡易入力モード'!B472&lt;&gt;"",'簡易入力モード'!B472,"")</f>
        <v/>
      </c>
      <c r="D472" s="21" t="str">
        <f>IF('簡易入力モード'!C472&lt;&gt;"",'簡易入力モード'!C472,"")</f>
        <v/>
      </c>
      <c r="E472" s="21"/>
      <c r="F472" s="21"/>
      <c r="G472" s="21"/>
      <c r="H472" s="21"/>
      <c r="I472" s="21"/>
      <c r="J472" s="21"/>
      <c r="K472" s="21"/>
      <c r="L472" s="22"/>
      <c r="M472" s="22"/>
      <c r="N472" s="22"/>
      <c r="O472" s="22"/>
      <c r="P472" s="22"/>
      <c r="Q472" s="22"/>
      <c r="R472" s="20" t="str">
        <f>IF('簡易入力モード'!E472&lt;&gt;"",'簡易入力モード'!E472,"")</f>
        <v/>
      </c>
      <c r="S472" s="23"/>
      <c r="T472" s="21"/>
      <c r="U472" s="24">
        <f t="shared" si="1"/>
        <v>0</v>
      </c>
      <c r="V472" s="24">
        <f t="shared" si="2"/>
        <v>15</v>
      </c>
      <c r="W472" s="24" t="str">
        <f t="shared" si="3"/>
        <v>Gem</v>
      </c>
      <c r="X472" s="24">
        <f t="shared" si="9"/>
        <v>0.4</v>
      </c>
      <c r="Y472" s="24">
        <f t="shared" si="5"/>
        <v>0</v>
      </c>
      <c r="Z472" s="24">
        <f t="shared" si="6"/>
        <v>0</v>
      </c>
      <c r="AA472" s="24" t="str">
        <f t="shared" si="7"/>
        <v/>
      </c>
      <c r="AB472" s="24" t="str">
        <f t="shared" si="8"/>
        <v/>
      </c>
    </row>
    <row r="473" ht="15.75" hidden="1" customHeight="1">
      <c r="A473" s="20" t="str">
        <f>IF('簡易入力モード'!A473&lt;&gt;"",'簡易入力モード'!A473,"")</f>
        <v/>
      </c>
      <c r="B473" s="20"/>
      <c r="C473" s="21" t="str">
        <f>IF('簡易入力モード'!B473&lt;&gt;"",'簡易入力モード'!B473,"")</f>
        <v/>
      </c>
      <c r="D473" s="21" t="str">
        <f>IF('簡易入力モード'!C473&lt;&gt;"",'簡易入力モード'!C473,"")</f>
        <v/>
      </c>
      <c r="E473" s="21"/>
      <c r="F473" s="21"/>
      <c r="G473" s="21"/>
      <c r="H473" s="21"/>
      <c r="I473" s="21"/>
      <c r="J473" s="21"/>
      <c r="K473" s="21"/>
      <c r="L473" s="22"/>
      <c r="M473" s="22"/>
      <c r="N473" s="22"/>
      <c r="O473" s="22"/>
      <c r="P473" s="22"/>
      <c r="Q473" s="22"/>
      <c r="R473" s="20" t="str">
        <f>IF('簡易入力モード'!E473&lt;&gt;"",'簡易入力モード'!E473,"")</f>
        <v/>
      </c>
      <c r="S473" s="23"/>
      <c r="T473" s="21"/>
      <c r="U473" s="24">
        <f t="shared" si="1"/>
        <v>0</v>
      </c>
      <c r="V473" s="24">
        <f t="shared" si="2"/>
        <v>15</v>
      </c>
      <c r="W473" s="24" t="str">
        <f t="shared" si="3"/>
        <v>Gem</v>
      </c>
      <c r="X473" s="24">
        <f t="shared" si="9"/>
        <v>0.4</v>
      </c>
      <c r="Y473" s="24">
        <f t="shared" si="5"/>
        <v>0</v>
      </c>
      <c r="Z473" s="24">
        <f t="shared" si="6"/>
        <v>0</v>
      </c>
      <c r="AA473" s="24" t="str">
        <f t="shared" si="7"/>
        <v/>
      </c>
      <c r="AB473" s="24" t="str">
        <f t="shared" si="8"/>
        <v/>
      </c>
    </row>
    <row r="474" ht="15.75" hidden="1" customHeight="1">
      <c r="A474" s="20" t="str">
        <f>IF('簡易入力モード'!A474&lt;&gt;"",'簡易入力モード'!A474,"")</f>
        <v/>
      </c>
      <c r="B474" s="20"/>
      <c r="C474" s="21" t="str">
        <f>IF('簡易入力モード'!B474&lt;&gt;"",'簡易入力モード'!B474,"")</f>
        <v/>
      </c>
      <c r="D474" s="21" t="str">
        <f>IF('簡易入力モード'!C474&lt;&gt;"",'簡易入力モード'!C474,"")</f>
        <v/>
      </c>
      <c r="E474" s="21"/>
      <c r="F474" s="21"/>
      <c r="G474" s="21"/>
      <c r="H474" s="21"/>
      <c r="I474" s="21"/>
      <c r="J474" s="21"/>
      <c r="K474" s="21"/>
      <c r="L474" s="22"/>
      <c r="M474" s="22"/>
      <c r="N474" s="22"/>
      <c r="O474" s="22"/>
      <c r="P474" s="22"/>
      <c r="Q474" s="22"/>
      <c r="R474" s="20" t="str">
        <f>IF('簡易入力モード'!E474&lt;&gt;"",'簡易入力モード'!E474,"")</f>
        <v/>
      </c>
      <c r="S474" s="23"/>
      <c r="T474" s="21"/>
      <c r="U474" s="24">
        <f t="shared" si="1"/>
        <v>0</v>
      </c>
      <c r="V474" s="24">
        <f t="shared" si="2"/>
        <v>15</v>
      </c>
      <c r="W474" s="24" t="str">
        <f t="shared" si="3"/>
        <v>Gem</v>
      </c>
      <c r="X474" s="24">
        <f t="shared" si="9"/>
        <v>0.4</v>
      </c>
      <c r="Y474" s="24">
        <f t="shared" si="5"/>
        <v>0</v>
      </c>
      <c r="Z474" s="24">
        <f t="shared" si="6"/>
        <v>0</v>
      </c>
      <c r="AA474" s="24" t="str">
        <f t="shared" si="7"/>
        <v/>
      </c>
      <c r="AB474" s="24" t="str">
        <f t="shared" si="8"/>
        <v/>
      </c>
    </row>
    <row r="475" ht="15.75" hidden="1" customHeight="1">
      <c r="A475" s="20" t="str">
        <f>IF('簡易入力モード'!A475&lt;&gt;"",'簡易入力モード'!A475,"")</f>
        <v/>
      </c>
      <c r="B475" s="20"/>
      <c r="C475" s="21" t="str">
        <f>IF('簡易入力モード'!B475&lt;&gt;"",'簡易入力モード'!B475,"")</f>
        <v/>
      </c>
      <c r="D475" s="21" t="str">
        <f>IF('簡易入力モード'!C475&lt;&gt;"",'簡易入力モード'!C475,"")</f>
        <v/>
      </c>
      <c r="E475" s="21"/>
      <c r="F475" s="21"/>
      <c r="G475" s="21"/>
      <c r="H475" s="21"/>
      <c r="I475" s="21"/>
      <c r="J475" s="21"/>
      <c r="K475" s="21"/>
      <c r="L475" s="22"/>
      <c r="M475" s="22"/>
      <c r="N475" s="22"/>
      <c r="O475" s="22"/>
      <c r="P475" s="22"/>
      <c r="Q475" s="22"/>
      <c r="R475" s="20" t="str">
        <f>IF('簡易入力モード'!E475&lt;&gt;"",'簡易入力モード'!E475,"")</f>
        <v/>
      </c>
      <c r="S475" s="23"/>
      <c r="T475" s="21"/>
      <c r="U475" s="24">
        <f t="shared" si="1"/>
        <v>0</v>
      </c>
      <c r="V475" s="24">
        <f t="shared" si="2"/>
        <v>15</v>
      </c>
      <c r="W475" s="24" t="str">
        <f t="shared" si="3"/>
        <v>Gem</v>
      </c>
      <c r="X475" s="24">
        <f t="shared" si="9"/>
        <v>0.4</v>
      </c>
      <c r="Y475" s="24">
        <f t="shared" si="5"/>
        <v>0</v>
      </c>
      <c r="Z475" s="24">
        <f t="shared" si="6"/>
        <v>0</v>
      </c>
      <c r="AA475" s="24" t="str">
        <f t="shared" si="7"/>
        <v/>
      </c>
      <c r="AB475" s="24" t="str">
        <f t="shared" si="8"/>
        <v/>
      </c>
    </row>
    <row r="476" ht="15.75" hidden="1" customHeight="1">
      <c r="A476" s="20" t="str">
        <f>IF('簡易入力モード'!A476&lt;&gt;"",'簡易入力モード'!A476,"")</f>
        <v/>
      </c>
      <c r="B476" s="20"/>
      <c r="C476" s="21" t="str">
        <f>IF('簡易入力モード'!B476&lt;&gt;"",'簡易入力モード'!B476,"")</f>
        <v/>
      </c>
      <c r="D476" s="21" t="str">
        <f>IF('簡易入力モード'!C476&lt;&gt;"",'簡易入力モード'!C476,"")</f>
        <v/>
      </c>
      <c r="E476" s="21"/>
      <c r="F476" s="21"/>
      <c r="G476" s="21"/>
      <c r="H476" s="21"/>
      <c r="I476" s="21"/>
      <c r="J476" s="21"/>
      <c r="K476" s="21"/>
      <c r="L476" s="22"/>
      <c r="M476" s="22"/>
      <c r="N476" s="22"/>
      <c r="O476" s="22"/>
      <c r="P476" s="22"/>
      <c r="Q476" s="22"/>
      <c r="R476" s="20" t="str">
        <f>IF('簡易入力モード'!E476&lt;&gt;"",'簡易入力モード'!E476,"")</f>
        <v/>
      </c>
      <c r="S476" s="23"/>
      <c r="T476" s="21"/>
      <c r="U476" s="24">
        <f t="shared" si="1"/>
        <v>0</v>
      </c>
      <c r="V476" s="24">
        <f t="shared" si="2"/>
        <v>15</v>
      </c>
      <c r="W476" s="24" t="str">
        <f t="shared" si="3"/>
        <v>Gem</v>
      </c>
      <c r="X476" s="24">
        <f t="shared" si="9"/>
        <v>0.4</v>
      </c>
      <c r="Y476" s="24">
        <f t="shared" si="5"/>
        <v>0</v>
      </c>
      <c r="Z476" s="24">
        <f t="shared" si="6"/>
        <v>0</v>
      </c>
      <c r="AA476" s="24" t="str">
        <f t="shared" si="7"/>
        <v/>
      </c>
      <c r="AB476" s="24" t="str">
        <f t="shared" si="8"/>
        <v/>
      </c>
    </row>
    <row r="477" ht="15.75" hidden="1" customHeight="1">
      <c r="A477" s="20" t="str">
        <f>IF('簡易入力モード'!A477&lt;&gt;"",'簡易入力モード'!A477,"")</f>
        <v/>
      </c>
      <c r="B477" s="20"/>
      <c r="C477" s="21" t="str">
        <f>IF('簡易入力モード'!B477&lt;&gt;"",'簡易入力モード'!B477,"")</f>
        <v/>
      </c>
      <c r="D477" s="21" t="str">
        <f>IF('簡易入力モード'!C477&lt;&gt;"",'簡易入力モード'!C477,"")</f>
        <v/>
      </c>
      <c r="E477" s="21"/>
      <c r="F477" s="21"/>
      <c r="G477" s="21"/>
      <c r="H477" s="21"/>
      <c r="I477" s="21"/>
      <c r="J477" s="21"/>
      <c r="K477" s="21"/>
      <c r="L477" s="22"/>
      <c r="M477" s="22"/>
      <c r="N477" s="22"/>
      <c r="O477" s="22"/>
      <c r="P477" s="22"/>
      <c r="Q477" s="22"/>
      <c r="R477" s="20" t="str">
        <f>IF('簡易入力モード'!E477&lt;&gt;"",'簡易入力モード'!E477,"")</f>
        <v/>
      </c>
      <c r="S477" s="23"/>
      <c r="T477" s="21"/>
      <c r="U477" s="24">
        <f t="shared" si="1"/>
        <v>0</v>
      </c>
      <c r="V477" s="24">
        <f t="shared" si="2"/>
        <v>15</v>
      </c>
      <c r="W477" s="24" t="str">
        <f t="shared" si="3"/>
        <v>Gem</v>
      </c>
      <c r="X477" s="24">
        <f t="shared" si="9"/>
        <v>0.4</v>
      </c>
      <c r="Y477" s="24">
        <f t="shared" si="5"/>
        <v>0</v>
      </c>
      <c r="Z477" s="24">
        <f t="shared" si="6"/>
        <v>0</v>
      </c>
      <c r="AA477" s="24" t="str">
        <f t="shared" si="7"/>
        <v/>
      </c>
      <c r="AB477" s="24" t="str">
        <f t="shared" si="8"/>
        <v/>
      </c>
    </row>
    <row r="478" ht="15.75" hidden="1" customHeight="1">
      <c r="A478" s="20" t="str">
        <f>IF('簡易入力モード'!A478&lt;&gt;"",'簡易入力モード'!A478,"")</f>
        <v/>
      </c>
      <c r="B478" s="20"/>
      <c r="C478" s="21" t="str">
        <f>IF('簡易入力モード'!B478&lt;&gt;"",'簡易入力モード'!B478,"")</f>
        <v/>
      </c>
      <c r="D478" s="21" t="str">
        <f>IF('簡易入力モード'!C478&lt;&gt;"",'簡易入力モード'!C478,"")</f>
        <v/>
      </c>
      <c r="E478" s="21"/>
      <c r="F478" s="21"/>
      <c r="G478" s="21"/>
      <c r="H478" s="21"/>
      <c r="I478" s="21"/>
      <c r="J478" s="21"/>
      <c r="K478" s="21"/>
      <c r="L478" s="22"/>
      <c r="M478" s="22"/>
      <c r="N478" s="22"/>
      <c r="O478" s="22"/>
      <c r="P478" s="22"/>
      <c r="Q478" s="22"/>
      <c r="R478" s="20" t="str">
        <f>IF('簡易入力モード'!E478&lt;&gt;"",'簡易入力モード'!E478,"")</f>
        <v/>
      </c>
      <c r="S478" s="23"/>
      <c r="T478" s="21"/>
      <c r="U478" s="24">
        <f t="shared" si="1"/>
        <v>0</v>
      </c>
      <c r="V478" s="24">
        <f t="shared" si="2"/>
        <v>15</v>
      </c>
      <c r="W478" s="24" t="str">
        <f t="shared" si="3"/>
        <v>Gem</v>
      </c>
      <c r="X478" s="24">
        <f t="shared" si="9"/>
        <v>0.4</v>
      </c>
      <c r="Y478" s="24">
        <f t="shared" si="5"/>
        <v>0</v>
      </c>
      <c r="Z478" s="24">
        <f t="shared" si="6"/>
        <v>0</v>
      </c>
      <c r="AA478" s="24" t="str">
        <f t="shared" si="7"/>
        <v/>
      </c>
      <c r="AB478" s="24" t="str">
        <f t="shared" si="8"/>
        <v/>
      </c>
    </row>
    <row r="479" ht="15.75" hidden="1" customHeight="1">
      <c r="A479" s="20" t="str">
        <f>IF('簡易入力モード'!A479&lt;&gt;"",'簡易入力モード'!A479,"")</f>
        <v/>
      </c>
      <c r="B479" s="20"/>
      <c r="C479" s="21" t="str">
        <f>IF('簡易入力モード'!B479&lt;&gt;"",'簡易入力モード'!B479,"")</f>
        <v/>
      </c>
      <c r="D479" s="21" t="str">
        <f>IF('簡易入力モード'!C479&lt;&gt;"",'簡易入力モード'!C479,"")</f>
        <v/>
      </c>
      <c r="E479" s="21"/>
      <c r="F479" s="21"/>
      <c r="G479" s="21"/>
      <c r="H479" s="21"/>
      <c r="I479" s="21"/>
      <c r="J479" s="21"/>
      <c r="K479" s="21"/>
      <c r="L479" s="22"/>
      <c r="M479" s="22"/>
      <c r="N479" s="22"/>
      <c r="O479" s="22"/>
      <c r="P479" s="22"/>
      <c r="Q479" s="22"/>
      <c r="R479" s="20" t="str">
        <f>IF('簡易入力モード'!E479&lt;&gt;"",'簡易入力モード'!E479,"")</f>
        <v/>
      </c>
      <c r="S479" s="23"/>
      <c r="T479" s="21"/>
      <c r="U479" s="24">
        <f t="shared" si="1"/>
        <v>0</v>
      </c>
      <c r="V479" s="24">
        <f t="shared" si="2"/>
        <v>15</v>
      </c>
      <c r="W479" s="24" t="str">
        <f t="shared" si="3"/>
        <v>Gem</v>
      </c>
      <c r="X479" s="24">
        <f t="shared" si="9"/>
        <v>0.4</v>
      </c>
      <c r="Y479" s="24">
        <f t="shared" si="5"/>
        <v>0</v>
      </c>
      <c r="Z479" s="24">
        <f t="shared" si="6"/>
        <v>0</v>
      </c>
      <c r="AA479" s="24" t="str">
        <f t="shared" si="7"/>
        <v/>
      </c>
      <c r="AB479" s="24" t="str">
        <f t="shared" si="8"/>
        <v/>
      </c>
    </row>
    <row r="480" ht="15.75" hidden="1" customHeight="1">
      <c r="A480" s="20" t="str">
        <f>IF('簡易入力モード'!A480&lt;&gt;"",'簡易入力モード'!A480,"")</f>
        <v/>
      </c>
      <c r="B480" s="20"/>
      <c r="C480" s="21" t="str">
        <f>IF('簡易入力モード'!B480&lt;&gt;"",'簡易入力モード'!B480,"")</f>
        <v/>
      </c>
      <c r="D480" s="21" t="str">
        <f>IF('簡易入力モード'!C480&lt;&gt;"",'簡易入力モード'!C480,"")</f>
        <v/>
      </c>
      <c r="E480" s="21"/>
      <c r="F480" s="21"/>
      <c r="G480" s="21"/>
      <c r="H480" s="21"/>
      <c r="I480" s="21"/>
      <c r="J480" s="21"/>
      <c r="K480" s="21"/>
      <c r="L480" s="22"/>
      <c r="M480" s="22"/>
      <c r="N480" s="22"/>
      <c r="O480" s="22"/>
      <c r="P480" s="22"/>
      <c r="Q480" s="22"/>
      <c r="R480" s="20" t="str">
        <f>IF('簡易入力モード'!E480&lt;&gt;"",'簡易入力モード'!E480,"")</f>
        <v/>
      </c>
      <c r="S480" s="23"/>
      <c r="T480" s="21"/>
      <c r="U480" s="24">
        <f t="shared" si="1"/>
        <v>0</v>
      </c>
      <c r="V480" s="24">
        <f t="shared" si="2"/>
        <v>15</v>
      </c>
      <c r="W480" s="24" t="str">
        <f t="shared" si="3"/>
        <v>Gem</v>
      </c>
      <c r="X480" s="24">
        <f t="shared" si="9"/>
        <v>0.4</v>
      </c>
      <c r="Y480" s="24">
        <f t="shared" si="5"/>
        <v>0</v>
      </c>
      <c r="Z480" s="24">
        <f t="shared" si="6"/>
        <v>0</v>
      </c>
      <c r="AA480" s="24" t="str">
        <f t="shared" si="7"/>
        <v/>
      </c>
      <c r="AB480" s="24" t="str">
        <f t="shared" si="8"/>
        <v/>
      </c>
    </row>
    <row r="481" ht="15.75" hidden="1" customHeight="1">
      <c r="A481" s="20" t="str">
        <f>IF('簡易入力モード'!A481&lt;&gt;"",'簡易入力モード'!A481,"")</f>
        <v/>
      </c>
      <c r="B481" s="20"/>
      <c r="C481" s="21" t="str">
        <f>IF('簡易入力モード'!B481&lt;&gt;"",'簡易入力モード'!B481,"")</f>
        <v/>
      </c>
      <c r="D481" s="21" t="str">
        <f>IF('簡易入力モード'!C481&lt;&gt;"",'簡易入力モード'!C481,"")</f>
        <v/>
      </c>
      <c r="E481" s="21"/>
      <c r="F481" s="21"/>
      <c r="G481" s="21"/>
      <c r="H481" s="21"/>
      <c r="I481" s="21"/>
      <c r="J481" s="21"/>
      <c r="K481" s="21"/>
      <c r="L481" s="22"/>
      <c r="M481" s="22"/>
      <c r="N481" s="22"/>
      <c r="O481" s="22"/>
      <c r="P481" s="22"/>
      <c r="Q481" s="22"/>
      <c r="R481" s="20" t="str">
        <f>IF('簡易入力モード'!E481&lt;&gt;"",'簡易入力モード'!E481,"")</f>
        <v/>
      </c>
      <c r="S481" s="23"/>
      <c r="T481" s="21"/>
      <c r="U481" s="24">
        <f t="shared" si="1"/>
        <v>0</v>
      </c>
      <c r="V481" s="24">
        <f t="shared" si="2"/>
        <v>15</v>
      </c>
      <c r="W481" s="24" t="str">
        <f t="shared" si="3"/>
        <v>Gem</v>
      </c>
      <c r="X481" s="24">
        <f t="shared" si="9"/>
        <v>0.4</v>
      </c>
      <c r="Y481" s="24">
        <f t="shared" si="5"/>
        <v>0</v>
      </c>
      <c r="Z481" s="24">
        <f t="shared" si="6"/>
        <v>0</v>
      </c>
      <c r="AA481" s="24" t="str">
        <f t="shared" si="7"/>
        <v/>
      </c>
      <c r="AB481" s="24" t="str">
        <f t="shared" si="8"/>
        <v/>
      </c>
    </row>
    <row r="482" ht="15.75" hidden="1" customHeight="1">
      <c r="A482" s="20" t="str">
        <f>IF('簡易入力モード'!A482&lt;&gt;"",'簡易入力モード'!A482,"")</f>
        <v/>
      </c>
      <c r="B482" s="20"/>
      <c r="C482" s="21" t="str">
        <f>IF('簡易入力モード'!B482&lt;&gt;"",'簡易入力モード'!B482,"")</f>
        <v/>
      </c>
      <c r="D482" s="21" t="str">
        <f>IF('簡易入力モード'!C482&lt;&gt;"",'簡易入力モード'!C482,"")</f>
        <v/>
      </c>
      <c r="E482" s="21"/>
      <c r="F482" s="21"/>
      <c r="G482" s="21"/>
      <c r="H482" s="21"/>
      <c r="I482" s="21"/>
      <c r="J482" s="21"/>
      <c r="K482" s="21"/>
      <c r="L482" s="22"/>
      <c r="M482" s="22"/>
      <c r="N482" s="22"/>
      <c r="O482" s="22"/>
      <c r="P482" s="22"/>
      <c r="Q482" s="22"/>
      <c r="R482" s="20" t="str">
        <f>IF('簡易入力モード'!E482&lt;&gt;"",'簡易入力モード'!E482,"")</f>
        <v/>
      </c>
      <c r="S482" s="23"/>
      <c r="T482" s="21"/>
      <c r="U482" s="24">
        <f t="shared" si="1"/>
        <v>0</v>
      </c>
      <c r="V482" s="24">
        <f t="shared" si="2"/>
        <v>15</v>
      </c>
      <c r="W482" s="24" t="str">
        <f t="shared" si="3"/>
        <v>Gem</v>
      </c>
      <c r="X482" s="24">
        <f t="shared" si="9"/>
        <v>0.4</v>
      </c>
      <c r="Y482" s="24">
        <f t="shared" si="5"/>
        <v>0</v>
      </c>
      <c r="Z482" s="24">
        <f t="shared" si="6"/>
        <v>0</v>
      </c>
      <c r="AA482" s="24" t="str">
        <f t="shared" si="7"/>
        <v/>
      </c>
      <c r="AB482" s="24" t="str">
        <f t="shared" si="8"/>
        <v/>
      </c>
    </row>
    <row r="483" ht="15.75" hidden="1" customHeight="1">
      <c r="A483" s="20" t="str">
        <f>IF('簡易入力モード'!A483&lt;&gt;"",'簡易入力モード'!A483,"")</f>
        <v/>
      </c>
      <c r="B483" s="20"/>
      <c r="C483" s="21" t="str">
        <f>IF('簡易入力モード'!B483&lt;&gt;"",'簡易入力モード'!B483,"")</f>
        <v/>
      </c>
      <c r="D483" s="21" t="str">
        <f>IF('簡易入力モード'!C483&lt;&gt;"",'簡易入力モード'!C483,"")</f>
        <v/>
      </c>
      <c r="E483" s="21"/>
      <c r="F483" s="21"/>
      <c r="G483" s="21"/>
      <c r="H483" s="21"/>
      <c r="I483" s="21"/>
      <c r="J483" s="21"/>
      <c r="K483" s="21"/>
      <c r="L483" s="22"/>
      <c r="M483" s="22"/>
      <c r="N483" s="22"/>
      <c r="O483" s="22"/>
      <c r="P483" s="22"/>
      <c r="Q483" s="22"/>
      <c r="R483" s="20" t="str">
        <f>IF('簡易入力モード'!E483&lt;&gt;"",'簡易入力モード'!E483,"")</f>
        <v/>
      </c>
      <c r="S483" s="23"/>
      <c r="T483" s="21"/>
      <c r="U483" s="24">
        <f t="shared" si="1"/>
        <v>0</v>
      </c>
      <c r="V483" s="24">
        <f t="shared" si="2"/>
        <v>15</v>
      </c>
      <c r="W483" s="24" t="str">
        <f t="shared" si="3"/>
        <v>Gem</v>
      </c>
      <c r="X483" s="24">
        <f t="shared" si="9"/>
        <v>0.4</v>
      </c>
      <c r="Y483" s="24">
        <f t="shared" si="5"/>
        <v>0</v>
      </c>
      <c r="Z483" s="24">
        <f t="shared" si="6"/>
        <v>0</v>
      </c>
      <c r="AA483" s="24" t="str">
        <f t="shared" si="7"/>
        <v/>
      </c>
      <c r="AB483" s="24" t="str">
        <f t="shared" si="8"/>
        <v/>
      </c>
    </row>
    <row r="484" ht="15.75" hidden="1" customHeight="1">
      <c r="A484" s="20" t="str">
        <f>IF('簡易入力モード'!A484&lt;&gt;"",'簡易入力モード'!A484,"")</f>
        <v/>
      </c>
      <c r="B484" s="20"/>
      <c r="C484" s="21" t="str">
        <f>IF('簡易入力モード'!B484&lt;&gt;"",'簡易入力モード'!B484,"")</f>
        <v/>
      </c>
      <c r="D484" s="21" t="str">
        <f>IF('簡易入力モード'!C484&lt;&gt;"",'簡易入力モード'!C484,"")</f>
        <v/>
      </c>
      <c r="E484" s="21"/>
      <c r="F484" s="21"/>
      <c r="G484" s="21"/>
      <c r="H484" s="21"/>
      <c r="I484" s="21"/>
      <c r="J484" s="21"/>
      <c r="K484" s="21"/>
      <c r="L484" s="22"/>
      <c r="M484" s="22"/>
      <c r="N484" s="22"/>
      <c r="O484" s="22"/>
      <c r="P484" s="22"/>
      <c r="Q484" s="22"/>
      <c r="R484" s="20" t="str">
        <f>IF('簡易入力モード'!E484&lt;&gt;"",'簡易入力モード'!E484,"")</f>
        <v/>
      </c>
      <c r="S484" s="23"/>
      <c r="T484" s="21"/>
      <c r="U484" s="24">
        <f t="shared" si="1"/>
        <v>0</v>
      </c>
      <c r="V484" s="24">
        <f t="shared" si="2"/>
        <v>15</v>
      </c>
      <c r="W484" s="24" t="str">
        <f t="shared" si="3"/>
        <v>Gem</v>
      </c>
      <c r="X484" s="24">
        <f t="shared" si="9"/>
        <v>0.4</v>
      </c>
      <c r="Y484" s="24">
        <f t="shared" si="5"/>
        <v>0</v>
      </c>
      <c r="Z484" s="24">
        <f t="shared" si="6"/>
        <v>0</v>
      </c>
      <c r="AA484" s="24" t="str">
        <f t="shared" si="7"/>
        <v/>
      </c>
      <c r="AB484" s="24" t="str">
        <f t="shared" si="8"/>
        <v/>
      </c>
    </row>
    <row r="485" ht="15.75" hidden="1" customHeight="1">
      <c r="A485" s="20" t="str">
        <f>IF('簡易入力モード'!A485&lt;&gt;"",'簡易入力モード'!A485,"")</f>
        <v/>
      </c>
      <c r="B485" s="20"/>
      <c r="C485" s="21" t="str">
        <f>IF('簡易入力モード'!B485&lt;&gt;"",'簡易入力モード'!B485,"")</f>
        <v/>
      </c>
      <c r="D485" s="21" t="str">
        <f>IF('簡易入力モード'!C485&lt;&gt;"",'簡易入力モード'!C485,"")</f>
        <v/>
      </c>
      <c r="E485" s="21"/>
      <c r="F485" s="21"/>
      <c r="G485" s="21"/>
      <c r="H485" s="21"/>
      <c r="I485" s="21"/>
      <c r="J485" s="21"/>
      <c r="K485" s="21"/>
      <c r="L485" s="22"/>
      <c r="M485" s="22"/>
      <c r="N485" s="22"/>
      <c r="O485" s="22"/>
      <c r="P485" s="22"/>
      <c r="Q485" s="22"/>
      <c r="R485" s="20" t="str">
        <f>IF('簡易入力モード'!E485&lt;&gt;"",'簡易入力モード'!E485,"")</f>
        <v/>
      </c>
      <c r="S485" s="23"/>
      <c r="T485" s="21"/>
      <c r="U485" s="24">
        <f t="shared" si="1"/>
        <v>0</v>
      </c>
      <c r="V485" s="24">
        <f t="shared" si="2"/>
        <v>15</v>
      </c>
      <c r="W485" s="24" t="str">
        <f t="shared" si="3"/>
        <v>Gem</v>
      </c>
      <c r="X485" s="24">
        <f t="shared" si="9"/>
        <v>0.4</v>
      </c>
      <c r="Y485" s="24">
        <f t="shared" si="5"/>
        <v>0</v>
      </c>
      <c r="Z485" s="24">
        <f t="shared" si="6"/>
        <v>0</v>
      </c>
      <c r="AA485" s="24" t="str">
        <f t="shared" si="7"/>
        <v/>
      </c>
      <c r="AB485" s="24" t="str">
        <f t="shared" si="8"/>
        <v/>
      </c>
    </row>
    <row r="486" ht="15.75" hidden="1" customHeight="1">
      <c r="A486" s="20" t="str">
        <f>IF('簡易入力モード'!A486&lt;&gt;"",'簡易入力モード'!A486,"")</f>
        <v/>
      </c>
      <c r="B486" s="20"/>
      <c r="C486" s="21" t="str">
        <f>IF('簡易入力モード'!B486&lt;&gt;"",'簡易入力モード'!B486,"")</f>
        <v/>
      </c>
      <c r="D486" s="21" t="str">
        <f>IF('簡易入力モード'!C486&lt;&gt;"",'簡易入力モード'!C486,"")</f>
        <v/>
      </c>
      <c r="E486" s="21"/>
      <c r="F486" s="21"/>
      <c r="G486" s="21"/>
      <c r="H486" s="21"/>
      <c r="I486" s="21"/>
      <c r="J486" s="21"/>
      <c r="K486" s="21"/>
      <c r="L486" s="22"/>
      <c r="M486" s="22"/>
      <c r="N486" s="22"/>
      <c r="O486" s="22"/>
      <c r="P486" s="22"/>
      <c r="Q486" s="22"/>
      <c r="R486" s="20" t="str">
        <f>IF('簡易入力モード'!E486&lt;&gt;"",'簡易入力モード'!E486,"")</f>
        <v/>
      </c>
      <c r="S486" s="23"/>
      <c r="T486" s="21"/>
      <c r="U486" s="24">
        <f t="shared" si="1"/>
        <v>0</v>
      </c>
      <c r="V486" s="24">
        <f t="shared" si="2"/>
        <v>15</v>
      </c>
      <c r="W486" s="24" t="str">
        <f t="shared" si="3"/>
        <v>Gem</v>
      </c>
      <c r="X486" s="24">
        <f t="shared" si="9"/>
        <v>0.4</v>
      </c>
      <c r="Y486" s="24">
        <f t="shared" si="5"/>
        <v>0</v>
      </c>
      <c r="Z486" s="24">
        <f t="shared" si="6"/>
        <v>0</v>
      </c>
      <c r="AA486" s="24" t="str">
        <f t="shared" si="7"/>
        <v/>
      </c>
      <c r="AB486" s="24" t="str">
        <f t="shared" si="8"/>
        <v/>
      </c>
    </row>
    <row r="487" ht="15.75" hidden="1" customHeight="1">
      <c r="A487" s="20" t="str">
        <f>IF('簡易入力モード'!A487&lt;&gt;"",'簡易入力モード'!A487,"")</f>
        <v/>
      </c>
      <c r="B487" s="20"/>
      <c r="C487" s="21" t="str">
        <f>IF('簡易入力モード'!B487&lt;&gt;"",'簡易入力モード'!B487,"")</f>
        <v/>
      </c>
      <c r="D487" s="21" t="str">
        <f>IF('簡易入力モード'!C487&lt;&gt;"",'簡易入力モード'!C487,"")</f>
        <v/>
      </c>
      <c r="E487" s="21"/>
      <c r="F487" s="21"/>
      <c r="G487" s="21"/>
      <c r="H487" s="21"/>
      <c r="I487" s="21"/>
      <c r="J487" s="21"/>
      <c r="K487" s="21"/>
      <c r="L487" s="22"/>
      <c r="M487" s="22"/>
      <c r="N487" s="22"/>
      <c r="O487" s="22"/>
      <c r="P487" s="22"/>
      <c r="Q487" s="22"/>
      <c r="R487" s="20" t="str">
        <f>IF('簡易入力モード'!E487&lt;&gt;"",'簡易入力モード'!E487,"")</f>
        <v/>
      </c>
      <c r="S487" s="23"/>
      <c r="T487" s="21"/>
      <c r="U487" s="24">
        <f t="shared" si="1"/>
        <v>0</v>
      </c>
      <c r="V487" s="24">
        <f t="shared" si="2"/>
        <v>15</v>
      </c>
      <c r="W487" s="24" t="str">
        <f t="shared" si="3"/>
        <v>Gem</v>
      </c>
      <c r="X487" s="24">
        <f t="shared" si="9"/>
        <v>0.4</v>
      </c>
      <c r="Y487" s="24">
        <f t="shared" si="5"/>
        <v>0</v>
      </c>
      <c r="Z487" s="24">
        <f t="shared" si="6"/>
        <v>0</v>
      </c>
      <c r="AA487" s="24" t="str">
        <f t="shared" si="7"/>
        <v/>
      </c>
      <c r="AB487" s="24" t="str">
        <f t="shared" si="8"/>
        <v/>
      </c>
    </row>
    <row r="488" ht="15.75" hidden="1" customHeight="1">
      <c r="A488" s="20" t="str">
        <f>IF('簡易入力モード'!A488&lt;&gt;"",'簡易入力モード'!A488,"")</f>
        <v/>
      </c>
      <c r="B488" s="20"/>
      <c r="C488" s="21" t="str">
        <f>IF('簡易入力モード'!B488&lt;&gt;"",'簡易入力モード'!B488,"")</f>
        <v/>
      </c>
      <c r="D488" s="21" t="str">
        <f>IF('簡易入力モード'!C488&lt;&gt;"",'簡易入力モード'!C488,"")</f>
        <v/>
      </c>
      <c r="E488" s="21"/>
      <c r="F488" s="21"/>
      <c r="G488" s="21"/>
      <c r="H488" s="21"/>
      <c r="I488" s="21"/>
      <c r="J488" s="21"/>
      <c r="K488" s="21"/>
      <c r="L488" s="22"/>
      <c r="M488" s="22"/>
      <c r="N488" s="22"/>
      <c r="O488" s="22"/>
      <c r="P488" s="22"/>
      <c r="Q488" s="22"/>
      <c r="R488" s="20" t="str">
        <f>IF('簡易入力モード'!E488&lt;&gt;"",'簡易入力モード'!E488,"")</f>
        <v/>
      </c>
      <c r="S488" s="23"/>
      <c r="T488" s="21"/>
      <c r="U488" s="24">
        <f t="shared" si="1"/>
        <v>0</v>
      </c>
      <c r="V488" s="24">
        <f t="shared" si="2"/>
        <v>15</v>
      </c>
      <c r="W488" s="24" t="str">
        <f t="shared" si="3"/>
        <v>Gem</v>
      </c>
      <c r="X488" s="24">
        <f t="shared" si="9"/>
        <v>0.4</v>
      </c>
      <c r="Y488" s="24">
        <f t="shared" si="5"/>
        <v>0</v>
      </c>
      <c r="Z488" s="24">
        <f t="shared" si="6"/>
        <v>0</v>
      </c>
      <c r="AA488" s="24" t="str">
        <f t="shared" si="7"/>
        <v/>
      </c>
      <c r="AB488" s="24" t="str">
        <f t="shared" si="8"/>
        <v/>
      </c>
    </row>
    <row r="489" ht="15.75" hidden="1" customHeight="1">
      <c r="A489" s="20" t="str">
        <f>IF('簡易入力モード'!A489&lt;&gt;"",'簡易入力モード'!A489,"")</f>
        <v/>
      </c>
      <c r="B489" s="20"/>
      <c r="C489" s="21" t="str">
        <f>IF('簡易入力モード'!B489&lt;&gt;"",'簡易入力モード'!B489,"")</f>
        <v/>
      </c>
      <c r="D489" s="21" t="str">
        <f>IF('簡易入力モード'!C489&lt;&gt;"",'簡易入力モード'!C489,"")</f>
        <v/>
      </c>
      <c r="E489" s="21"/>
      <c r="F489" s="21"/>
      <c r="G489" s="21"/>
      <c r="H489" s="21"/>
      <c r="I489" s="21"/>
      <c r="J489" s="21"/>
      <c r="K489" s="21"/>
      <c r="L489" s="22"/>
      <c r="M489" s="22"/>
      <c r="N489" s="22"/>
      <c r="O489" s="22"/>
      <c r="P489" s="22"/>
      <c r="Q489" s="22"/>
      <c r="R489" s="20" t="str">
        <f>IF('簡易入力モード'!E489&lt;&gt;"",'簡易入力モード'!E489,"")</f>
        <v/>
      </c>
      <c r="S489" s="23"/>
      <c r="T489" s="21"/>
      <c r="U489" s="24">
        <f t="shared" si="1"/>
        <v>0</v>
      </c>
      <c r="V489" s="24">
        <f t="shared" si="2"/>
        <v>15</v>
      </c>
      <c r="W489" s="24" t="str">
        <f t="shared" si="3"/>
        <v>Gem</v>
      </c>
      <c r="X489" s="24">
        <f t="shared" si="9"/>
        <v>0.4</v>
      </c>
      <c r="Y489" s="24">
        <f t="shared" si="5"/>
        <v>0</v>
      </c>
      <c r="Z489" s="24">
        <f t="shared" si="6"/>
        <v>0</v>
      </c>
      <c r="AA489" s="24" t="str">
        <f t="shared" si="7"/>
        <v/>
      </c>
      <c r="AB489" s="24" t="str">
        <f t="shared" si="8"/>
        <v/>
      </c>
    </row>
    <row r="490" ht="15.75" hidden="1" customHeight="1">
      <c r="A490" s="20" t="str">
        <f>IF('簡易入力モード'!A490&lt;&gt;"",'簡易入力モード'!A490,"")</f>
        <v/>
      </c>
      <c r="B490" s="20"/>
      <c r="C490" s="21" t="str">
        <f>IF('簡易入力モード'!B490&lt;&gt;"",'簡易入力モード'!B490,"")</f>
        <v/>
      </c>
      <c r="D490" s="21" t="str">
        <f>IF('簡易入力モード'!C490&lt;&gt;"",'簡易入力モード'!C490,"")</f>
        <v/>
      </c>
      <c r="E490" s="21"/>
      <c r="F490" s="21"/>
      <c r="G490" s="21"/>
      <c r="H490" s="21"/>
      <c r="I490" s="21"/>
      <c r="J490" s="21"/>
      <c r="K490" s="21"/>
      <c r="L490" s="22"/>
      <c r="M490" s="22"/>
      <c r="N490" s="22"/>
      <c r="O490" s="22"/>
      <c r="P490" s="22"/>
      <c r="Q490" s="22"/>
      <c r="R490" s="20" t="str">
        <f>IF('簡易入力モード'!E490&lt;&gt;"",'簡易入力モード'!E490,"")</f>
        <v/>
      </c>
      <c r="S490" s="23"/>
      <c r="T490" s="21"/>
      <c r="U490" s="24">
        <f t="shared" si="1"/>
        <v>0</v>
      </c>
      <c r="V490" s="24">
        <f t="shared" si="2"/>
        <v>15</v>
      </c>
      <c r="W490" s="24" t="str">
        <f t="shared" si="3"/>
        <v>Gem</v>
      </c>
      <c r="X490" s="24">
        <f t="shared" si="9"/>
        <v>0.4</v>
      </c>
      <c r="Y490" s="24">
        <f t="shared" si="5"/>
        <v>0</v>
      </c>
      <c r="Z490" s="24">
        <f t="shared" si="6"/>
        <v>0</v>
      </c>
      <c r="AA490" s="24" t="str">
        <f t="shared" si="7"/>
        <v/>
      </c>
      <c r="AB490" s="24" t="str">
        <f t="shared" si="8"/>
        <v/>
      </c>
    </row>
    <row r="491" ht="15.75" hidden="1" customHeight="1">
      <c r="A491" s="20" t="str">
        <f>IF('簡易入力モード'!A491&lt;&gt;"",'簡易入力モード'!A491,"")</f>
        <v/>
      </c>
      <c r="B491" s="20"/>
      <c r="C491" s="21" t="str">
        <f>IF('簡易入力モード'!B491&lt;&gt;"",'簡易入力モード'!B491,"")</f>
        <v/>
      </c>
      <c r="D491" s="21" t="str">
        <f>IF('簡易入力モード'!C491&lt;&gt;"",'簡易入力モード'!C491,"")</f>
        <v/>
      </c>
      <c r="E491" s="21"/>
      <c r="F491" s="21"/>
      <c r="G491" s="21"/>
      <c r="H491" s="21"/>
      <c r="I491" s="21"/>
      <c r="J491" s="21"/>
      <c r="K491" s="21"/>
      <c r="L491" s="22"/>
      <c r="M491" s="22"/>
      <c r="N491" s="22"/>
      <c r="O491" s="22"/>
      <c r="P491" s="22"/>
      <c r="Q491" s="22"/>
      <c r="R491" s="20" t="str">
        <f>IF('簡易入力モード'!E491&lt;&gt;"",'簡易入力モード'!E491,"")</f>
        <v/>
      </c>
      <c r="S491" s="23"/>
      <c r="T491" s="21"/>
      <c r="U491" s="24">
        <f t="shared" si="1"/>
        <v>0</v>
      </c>
      <c r="V491" s="24">
        <f t="shared" si="2"/>
        <v>15</v>
      </c>
      <c r="W491" s="24" t="str">
        <f t="shared" si="3"/>
        <v>Gem</v>
      </c>
      <c r="X491" s="24">
        <f t="shared" si="9"/>
        <v>0.4</v>
      </c>
      <c r="Y491" s="24">
        <f t="shared" si="5"/>
        <v>0</v>
      </c>
      <c r="Z491" s="24">
        <f t="shared" si="6"/>
        <v>0</v>
      </c>
      <c r="AA491" s="24" t="str">
        <f t="shared" si="7"/>
        <v/>
      </c>
      <c r="AB491" s="24" t="str">
        <f t="shared" si="8"/>
        <v/>
      </c>
    </row>
    <row r="492" ht="15.75" hidden="1" customHeight="1">
      <c r="A492" s="20" t="str">
        <f>IF('簡易入力モード'!A492&lt;&gt;"",'簡易入力モード'!A492,"")</f>
        <v/>
      </c>
      <c r="B492" s="20"/>
      <c r="C492" s="21" t="str">
        <f>IF('簡易入力モード'!B492&lt;&gt;"",'簡易入力モード'!B492,"")</f>
        <v/>
      </c>
      <c r="D492" s="21" t="str">
        <f>IF('簡易入力モード'!C492&lt;&gt;"",'簡易入力モード'!C492,"")</f>
        <v/>
      </c>
      <c r="E492" s="21"/>
      <c r="F492" s="21"/>
      <c r="G492" s="21"/>
      <c r="H492" s="21"/>
      <c r="I492" s="21"/>
      <c r="J492" s="21"/>
      <c r="K492" s="21"/>
      <c r="L492" s="22"/>
      <c r="M492" s="22"/>
      <c r="N492" s="22"/>
      <c r="O492" s="22"/>
      <c r="P492" s="22"/>
      <c r="Q492" s="22"/>
      <c r="R492" s="20" t="str">
        <f>IF('簡易入力モード'!E492&lt;&gt;"",'簡易入力モード'!E492,"")</f>
        <v/>
      </c>
      <c r="S492" s="23"/>
      <c r="T492" s="21"/>
      <c r="U492" s="24">
        <f t="shared" si="1"/>
        <v>0</v>
      </c>
      <c r="V492" s="24">
        <f t="shared" si="2"/>
        <v>15</v>
      </c>
      <c r="W492" s="24" t="str">
        <f t="shared" si="3"/>
        <v>Gem</v>
      </c>
      <c r="X492" s="24">
        <f t="shared" si="9"/>
        <v>0.4</v>
      </c>
      <c r="Y492" s="24">
        <f t="shared" si="5"/>
        <v>0</v>
      </c>
      <c r="Z492" s="24">
        <f t="shared" si="6"/>
        <v>0</v>
      </c>
      <c r="AA492" s="24" t="str">
        <f t="shared" si="7"/>
        <v/>
      </c>
      <c r="AB492" s="24" t="str">
        <f t="shared" si="8"/>
        <v/>
      </c>
    </row>
    <row r="493" ht="15.75" hidden="1" customHeight="1">
      <c r="A493" s="20" t="str">
        <f>IF('簡易入力モード'!A493&lt;&gt;"",'簡易入力モード'!A493,"")</f>
        <v/>
      </c>
      <c r="B493" s="20"/>
      <c r="C493" s="21" t="str">
        <f>IF('簡易入力モード'!B493&lt;&gt;"",'簡易入力モード'!B493,"")</f>
        <v/>
      </c>
      <c r="D493" s="21" t="str">
        <f>IF('簡易入力モード'!C493&lt;&gt;"",'簡易入力モード'!C493,"")</f>
        <v/>
      </c>
      <c r="E493" s="21"/>
      <c r="F493" s="21"/>
      <c r="G493" s="21"/>
      <c r="H493" s="21"/>
      <c r="I493" s="21"/>
      <c r="J493" s="21"/>
      <c r="K493" s="21"/>
      <c r="L493" s="22"/>
      <c r="M493" s="22"/>
      <c r="N493" s="22"/>
      <c r="O493" s="22"/>
      <c r="P493" s="22"/>
      <c r="Q493" s="22"/>
      <c r="R493" s="20" t="str">
        <f>IF('簡易入力モード'!E493&lt;&gt;"",'簡易入力モード'!E493,"")</f>
        <v/>
      </c>
      <c r="S493" s="23"/>
      <c r="T493" s="21"/>
      <c r="U493" s="24">
        <f t="shared" si="1"/>
        <v>0</v>
      </c>
      <c r="V493" s="24">
        <f t="shared" si="2"/>
        <v>15</v>
      </c>
      <c r="W493" s="24" t="str">
        <f t="shared" si="3"/>
        <v>Gem</v>
      </c>
      <c r="X493" s="24">
        <f t="shared" si="9"/>
        <v>0.4</v>
      </c>
      <c r="Y493" s="24">
        <f t="shared" si="5"/>
        <v>0</v>
      </c>
      <c r="Z493" s="24">
        <f t="shared" si="6"/>
        <v>0</v>
      </c>
      <c r="AA493" s="24" t="str">
        <f t="shared" si="7"/>
        <v/>
      </c>
      <c r="AB493" s="24" t="str">
        <f t="shared" si="8"/>
        <v/>
      </c>
    </row>
    <row r="494" ht="15.75" hidden="1" customHeight="1">
      <c r="A494" s="20" t="str">
        <f>IF('簡易入力モード'!A494&lt;&gt;"",'簡易入力モード'!A494,"")</f>
        <v/>
      </c>
      <c r="B494" s="20"/>
      <c r="C494" s="21" t="str">
        <f>IF('簡易入力モード'!B494&lt;&gt;"",'簡易入力モード'!B494,"")</f>
        <v/>
      </c>
      <c r="D494" s="21" t="str">
        <f>IF('簡易入力モード'!C494&lt;&gt;"",'簡易入力モード'!C494,"")</f>
        <v/>
      </c>
      <c r="E494" s="21"/>
      <c r="F494" s="21"/>
      <c r="G494" s="21"/>
      <c r="H494" s="21"/>
      <c r="I494" s="21"/>
      <c r="J494" s="21"/>
      <c r="K494" s="21"/>
      <c r="L494" s="22"/>
      <c r="M494" s="22"/>
      <c r="N494" s="22"/>
      <c r="O494" s="22"/>
      <c r="P494" s="22"/>
      <c r="Q494" s="22"/>
      <c r="R494" s="20" t="str">
        <f>IF('簡易入力モード'!E494&lt;&gt;"",'簡易入力モード'!E494,"")</f>
        <v/>
      </c>
      <c r="S494" s="23"/>
      <c r="T494" s="21"/>
      <c r="U494" s="24">
        <f t="shared" si="1"/>
        <v>0</v>
      </c>
      <c r="V494" s="24">
        <f t="shared" si="2"/>
        <v>15</v>
      </c>
      <c r="W494" s="24" t="str">
        <f t="shared" si="3"/>
        <v>Gem</v>
      </c>
      <c r="X494" s="24">
        <f t="shared" si="9"/>
        <v>0.4</v>
      </c>
      <c r="Y494" s="24">
        <f t="shared" si="5"/>
        <v>0</v>
      </c>
      <c r="Z494" s="24">
        <f t="shared" si="6"/>
        <v>0</v>
      </c>
      <c r="AA494" s="24" t="str">
        <f t="shared" si="7"/>
        <v/>
      </c>
      <c r="AB494" s="24" t="str">
        <f t="shared" si="8"/>
        <v/>
      </c>
    </row>
    <row r="495" ht="15.75" hidden="1" customHeight="1">
      <c r="A495" s="20" t="str">
        <f>IF('簡易入力モード'!A495&lt;&gt;"",'簡易入力モード'!A495,"")</f>
        <v/>
      </c>
      <c r="B495" s="20"/>
      <c r="C495" s="21" t="str">
        <f>IF('簡易入力モード'!B495&lt;&gt;"",'簡易入力モード'!B495,"")</f>
        <v/>
      </c>
      <c r="D495" s="21" t="str">
        <f>IF('簡易入力モード'!C495&lt;&gt;"",'簡易入力モード'!C495,"")</f>
        <v/>
      </c>
      <c r="E495" s="21"/>
      <c r="F495" s="21"/>
      <c r="G495" s="21"/>
      <c r="H495" s="21"/>
      <c r="I495" s="21"/>
      <c r="J495" s="21"/>
      <c r="K495" s="21"/>
      <c r="L495" s="22"/>
      <c r="M495" s="22"/>
      <c r="N495" s="22"/>
      <c r="O495" s="22"/>
      <c r="P495" s="22"/>
      <c r="Q495" s="22"/>
      <c r="R495" s="20" t="str">
        <f>IF('簡易入力モード'!E495&lt;&gt;"",'簡易入力モード'!E495,"")</f>
        <v/>
      </c>
      <c r="S495" s="23"/>
      <c r="T495" s="21"/>
      <c r="U495" s="24">
        <f t="shared" si="1"/>
        <v>0</v>
      </c>
      <c r="V495" s="24">
        <f t="shared" si="2"/>
        <v>15</v>
      </c>
      <c r="W495" s="24" t="str">
        <f t="shared" si="3"/>
        <v>Gem</v>
      </c>
      <c r="X495" s="24">
        <f t="shared" si="9"/>
        <v>0.4</v>
      </c>
      <c r="Y495" s="24">
        <f t="shared" si="5"/>
        <v>0</v>
      </c>
      <c r="Z495" s="24">
        <f t="shared" si="6"/>
        <v>0</v>
      </c>
      <c r="AA495" s="24" t="str">
        <f t="shared" si="7"/>
        <v/>
      </c>
      <c r="AB495" s="24" t="str">
        <f t="shared" si="8"/>
        <v/>
      </c>
    </row>
    <row r="496" ht="15.75" hidden="1" customHeight="1">
      <c r="A496" s="20" t="str">
        <f>IF('簡易入力モード'!A496&lt;&gt;"",'簡易入力モード'!A496,"")</f>
        <v/>
      </c>
      <c r="B496" s="20"/>
      <c r="C496" s="21" t="str">
        <f>IF('簡易入力モード'!B496&lt;&gt;"",'簡易入力モード'!B496,"")</f>
        <v/>
      </c>
      <c r="D496" s="21" t="str">
        <f>IF('簡易入力モード'!C496&lt;&gt;"",'簡易入力モード'!C496,"")</f>
        <v/>
      </c>
      <c r="E496" s="21"/>
      <c r="F496" s="21"/>
      <c r="G496" s="21"/>
      <c r="H496" s="21"/>
      <c r="I496" s="21"/>
      <c r="J496" s="21"/>
      <c r="K496" s="21"/>
      <c r="L496" s="22"/>
      <c r="M496" s="22"/>
      <c r="N496" s="22"/>
      <c r="O496" s="22"/>
      <c r="P496" s="22"/>
      <c r="Q496" s="22"/>
      <c r="R496" s="20" t="str">
        <f>IF('簡易入力モード'!E496&lt;&gt;"",'簡易入力モード'!E496,"")</f>
        <v/>
      </c>
      <c r="S496" s="23"/>
      <c r="T496" s="21"/>
      <c r="U496" s="24">
        <f t="shared" si="1"/>
        <v>0</v>
      </c>
      <c r="V496" s="24">
        <f t="shared" si="2"/>
        <v>15</v>
      </c>
      <c r="W496" s="24" t="str">
        <f t="shared" si="3"/>
        <v>Gem</v>
      </c>
      <c r="X496" s="24">
        <f t="shared" si="9"/>
        <v>0.4</v>
      </c>
      <c r="Y496" s="24">
        <f t="shared" si="5"/>
        <v>0</v>
      </c>
      <c r="Z496" s="24">
        <f t="shared" si="6"/>
        <v>0</v>
      </c>
      <c r="AA496" s="24" t="str">
        <f t="shared" si="7"/>
        <v/>
      </c>
      <c r="AB496" s="24" t="str">
        <f t="shared" si="8"/>
        <v/>
      </c>
    </row>
    <row r="497" ht="15.75" hidden="1" customHeight="1">
      <c r="A497" s="20" t="str">
        <f>IF('簡易入力モード'!A497&lt;&gt;"",'簡易入力モード'!A497,"")</f>
        <v/>
      </c>
      <c r="B497" s="20"/>
      <c r="C497" s="21" t="str">
        <f>IF('簡易入力モード'!B497&lt;&gt;"",'簡易入力モード'!B497,"")</f>
        <v/>
      </c>
      <c r="D497" s="21" t="str">
        <f>IF('簡易入力モード'!C497&lt;&gt;"",'簡易入力モード'!C497,"")</f>
        <v/>
      </c>
      <c r="E497" s="21"/>
      <c r="F497" s="21"/>
      <c r="G497" s="21"/>
      <c r="H497" s="21"/>
      <c r="I497" s="21"/>
      <c r="J497" s="21"/>
      <c r="K497" s="21"/>
      <c r="L497" s="22"/>
      <c r="M497" s="22"/>
      <c r="N497" s="22"/>
      <c r="O497" s="22"/>
      <c r="P497" s="22"/>
      <c r="Q497" s="22"/>
      <c r="R497" s="20" t="str">
        <f>IF('簡易入力モード'!E497&lt;&gt;"",'簡易入力モード'!E497,"")</f>
        <v/>
      </c>
      <c r="S497" s="23"/>
      <c r="T497" s="21"/>
      <c r="U497" s="24">
        <f t="shared" si="1"/>
        <v>0</v>
      </c>
      <c r="V497" s="24">
        <f t="shared" si="2"/>
        <v>15</v>
      </c>
      <c r="W497" s="24" t="str">
        <f t="shared" si="3"/>
        <v>Gem</v>
      </c>
      <c r="X497" s="24">
        <f t="shared" si="9"/>
        <v>0.4</v>
      </c>
      <c r="Y497" s="24">
        <f t="shared" si="5"/>
        <v>0</v>
      </c>
      <c r="Z497" s="24">
        <f t="shared" si="6"/>
        <v>0</v>
      </c>
      <c r="AA497" s="24" t="str">
        <f t="shared" si="7"/>
        <v/>
      </c>
      <c r="AB497" s="24" t="str">
        <f t="shared" si="8"/>
        <v/>
      </c>
    </row>
    <row r="498" ht="15.75" hidden="1" customHeight="1">
      <c r="A498" s="20" t="str">
        <f>IF('簡易入力モード'!A498&lt;&gt;"",'簡易入力モード'!A498,"")</f>
        <v/>
      </c>
      <c r="B498" s="20"/>
      <c r="C498" s="21" t="str">
        <f>IF('簡易入力モード'!B498&lt;&gt;"",'簡易入力モード'!B498,"")</f>
        <v/>
      </c>
      <c r="D498" s="21" t="str">
        <f>IF('簡易入力モード'!C498&lt;&gt;"",'簡易入力モード'!C498,"")</f>
        <v/>
      </c>
      <c r="E498" s="21"/>
      <c r="F498" s="21"/>
      <c r="G498" s="21"/>
      <c r="H498" s="21"/>
      <c r="I498" s="21"/>
      <c r="J498" s="21"/>
      <c r="K498" s="21"/>
      <c r="L498" s="22"/>
      <c r="M498" s="22"/>
      <c r="N498" s="22"/>
      <c r="O498" s="22"/>
      <c r="P498" s="22"/>
      <c r="Q498" s="22"/>
      <c r="R498" s="20" t="str">
        <f>IF('簡易入力モード'!E498&lt;&gt;"",'簡易入力モード'!E498,"")</f>
        <v/>
      </c>
      <c r="S498" s="23"/>
      <c r="T498" s="21"/>
      <c r="U498" s="24">
        <f t="shared" si="1"/>
        <v>0</v>
      </c>
      <c r="V498" s="24">
        <f t="shared" si="2"/>
        <v>15</v>
      </c>
      <c r="W498" s="24" t="str">
        <f t="shared" si="3"/>
        <v>Gem</v>
      </c>
      <c r="X498" s="24">
        <f t="shared" si="9"/>
        <v>0.4</v>
      </c>
      <c r="Y498" s="24">
        <f t="shared" si="5"/>
        <v>0</v>
      </c>
      <c r="Z498" s="24">
        <f t="shared" si="6"/>
        <v>0</v>
      </c>
      <c r="AA498" s="24" t="str">
        <f t="shared" si="7"/>
        <v/>
      </c>
      <c r="AB498" s="24" t="str">
        <f t="shared" si="8"/>
        <v/>
      </c>
    </row>
    <row r="499" ht="15.75" hidden="1" customHeight="1">
      <c r="A499" s="20" t="str">
        <f>IF('簡易入力モード'!A499&lt;&gt;"",'簡易入力モード'!A499,"")</f>
        <v/>
      </c>
      <c r="B499" s="20"/>
      <c r="C499" s="21" t="str">
        <f>IF('簡易入力モード'!B499&lt;&gt;"",'簡易入力モード'!B499,"")</f>
        <v/>
      </c>
      <c r="D499" s="21" t="str">
        <f>IF('簡易入力モード'!C499&lt;&gt;"",'簡易入力モード'!C499,"")</f>
        <v/>
      </c>
      <c r="E499" s="21"/>
      <c r="F499" s="21"/>
      <c r="G499" s="21"/>
      <c r="H499" s="21"/>
      <c r="I499" s="21"/>
      <c r="J499" s="21"/>
      <c r="K499" s="21"/>
      <c r="L499" s="22"/>
      <c r="M499" s="22"/>
      <c r="N499" s="22"/>
      <c r="O499" s="22"/>
      <c r="P499" s="22"/>
      <c r="Q499" s="22"/>
      <c r="R499" s="20" t="str">
        <f>IF('簡易入力モード'!E499&lt;&gt;"",'簡易入力モード'!E499,"")</f>
        <v/>
      </c>
      <c r="S499" s="23"/>
      <c r="T499" s="21"/>
      <c r="U499" s="24">
        <f t="shared" si="1"/>
        <v>0</v>
      </c>
      <c r="V499" s="24">
        <f t="shared" si="2"/>
        <v>15</v>
      </c>
      <c r="W499" s="24" t="str">
        <f t="shared" si="3"/>
        <v>Gem</v>
      </c>
      <c r="X499" s="24">
        <f t="shared" si="9"/>
        <v>0.4</v>
      </c>
      <c r="Y499" s="24">
        <f t="shared" si="5"/>
        <v>0</v>
      </c>
      <c r="Z499" s="24">
        <f t="shared" si="6"/>
        <v>0</v>
      </c>
      <c r="AA499" s="24" t="str">
        <f t="shared" si="7"/>
        <v/>
      </c>
      <c r="AB499" s="24" t="str">
        <f t="shared" si="8"/>
        <v/>
      </c>
    </row>
    <row r="500" ht="15.75" hidden="1" customHeight="1">
      <c r="A500" s="20" t="str">
        <f>IF('簡易入力モード'!A500&lt;&gt;"",'簡易入力モード'!A500,"")</f>
        <v/>
      </c>
      <c r="B500" s="20"/>
      <c r="C500" s="21" t="str">
        <f>IF('簡易入力モード'!B500&lt;&gt;"",'簡易入力モード'!B500,"")</f>
        <v/>
      </c>
      <c r="D500" s="21" t="str">
        <f>IF('簡易入力モード'!C500&lt;&gt;"",'簡易入力モード'!C500,"")</f>
        <v/>
      </c>
      <c r="E500" s="21"/>
      <c r="F500" s="21"/>
      <c r="G500" s="21"/>
      <c r="H500" s="21"/>
      <c r="I500" s="21"/>
      <c r="J500" s="21"/>
      <c r="K500" s="21"/>
      <c r="L500" s="22"/>
      <c r="M500" s="22"/>
      <c r="N500" s="22"/>
      <c r="O500" s="22"/>
      <c r="P500" s="22"/>
      <c r="Q500" s="22"/>
      <c r="R500" s="20" t="str">
        <f>IF('簡易入力モード'!E500&lt;&gt;"",'簡易入力モード'!E500,"")</f>
        <v/>
      </c>
      <c r="S500" s="23"/>
      <c r="T500" s="21"/>
      <c r="U500" s="24">
        <f t="shared" si="1"/>
        <v>0</v>
      </c>
      <c r="V500" s="24">
        <f t="shared" si="2"/>
        <v>15</v>
      </c>
      <c r="W500" s="24" t="str">
        <f t="shared" si="3"/>
        <v>Gem</v>
      </c>
      <c r="X500" s="24">
        <f t="shared" si="9"/>
        <v>0.4</v>
      </c>
      <c r="Y500" s="24">
        <f t="shared" si="5"/>
        <v>0</v>
      </c>
      <c r="Z500" s="24">
        <f t="shared" si="6"/>
        <v>0</v>
      </c>
      <c r="AA500" s="24" t="str">
        <f t="shared" si="7"/>
        <v/>
      </c>
      <c r="AB500" s="24" t="str">
        <f t="shared" si="8"/>
        <v/>
      </c>
    </row>
    <row r="501" ht="15.75" hidden="1" customHeight="1">
      <c r="A501" s="20" t="str">
        <f>IF('簡易入力モード'!A501&lt;&gt;"",'簡易入力モード'!A501,"")</f>
        <v/>
      </c>
      <c r="B501" s="20"/>
      <c r="C501" s="21" t="str">
        <f>IF('簡易入力モード'!B501&lt;&gt;"",'簡易入力モード'!B501,"")</f>
        <v/>
      </c>
      <c r="D501" s="21" t="str">
        <f>IF('簡易入力モード'!C501&lt;&gt;"",'簡易入力モード'!C501,"")</f>
        <v/>
      </c>
      <c r="E501" s="21"/>
      <c r="F501" s="21"/>
      <c r="G501" s="21"/>
      <c r="H501" s="21"/>
      <c r="I501" s="21"/>
      <c r="J501" s="21"/>
      <c r="K501" s="21"/>
      <c r="L501" s="22"/>
      <c r="M501" s="22"/>
      <c r="N501" s="22"/>
      <c r="O501" s="22"/>
      <c r="P501" s="22"/>
      <c r="Q501" s="22"/>
      <c r="R501" s="20" t="str">
        <f>IF('簡易入力モード'!E501&lt;&gt;"",'簡易入力モード'!E501,"")</f>
        <v/>
      </c>
      <c r="S501" s="23"/>
      <c r="T501" s="21"/>
      <c r="U501" s="24">
        <f t="shared" si="1"/>
        <v>0</v>
      </c>
      <c r="V501" s="24">
        <f t="shared" si="2"/>
        <v>15</v>
      </c>
      <c r="W501" s="24" t="str">
        <f t="shared" si="3"/>
        <v>Gem</v>
      </c>
      <c r="X501" s="24">
        <f t="shared" si="9"/>
        <v>0.4</v>
      </c>
      <c r="Y501" s="24">
        <f t="shared" si="5"/>
        <v>0</v>
      </c>
      <c r="Z501" s="24">
        <f t="shared" si="6"/>
        <v>0</v>
      </c>
      <c r="AA501" s="24" t="str">
        <f t="shared" si="7"/>
        <v/>
      </c>
      <c r="AB501" s="24" t="str">
        <f t="shared" si="8"/>
        <v/>
      </c>
    </row>
    <row r="502" ht="15.75" hidden="1" customHeight="1">
      <c r="A502" s="20" t="str">
        <f>IF('簡易入力モード'!A502&lt;&gt;"",'簡易入力モード'!A502,"")</f>
        <v/>
      </c>
      <c r="B502" s="20"/>
      <c r="C502" s="21" t="str">
        <f>IF('簡易入力モード'!B502&lt;&gt;"",'簡易入力モード'!B502,"")</f>
        <v/>
      </c>
      <c r="D502" s="21" t="str">
        <f>IF('簡易入力モード'!C502&lt;&gt;"",'簡易入力モード'!C502,"")</f>
        <v/>
      </c>
      <c r="E502" s="21"/>
      <c r="F502" s="21"/>
      <c r="G502" s="21"/>
      <c r="H502" s="21"/>
      <c r="I502" s="21"/>
      <c r="J502" s="21"/>
      <c r="K502" s="21"/>
      <c r="L502" s="22"/>
      <c r="M502" s="22"/>
      <c r="N502" s="22"/>
      <c r="O502" s="22"/>
      <c r="P502" s="22"/>
      <c r="Q502" s="22"/>
      <c r="R502" s="20" t="str">
        <f>IF('簡易入力モード'!E502&lt;&gt;"",'簡易入力モード'!E502,"")</f>
        <v/>
      </c>
      <c r="S502" s="23"/>
      <c r="T502" s="21"/>
      <c r="U502" s="24">
        <f t="shared" si="1"/>
        <v>0</v>
      </c>
      <c r="V502" s="24">
        <f t="shared" si="2"/>
        <v>15</v>
      </c>
      <c r="W502" s="24" t="str">
        <f t="shared" si="3"/>
        <v>Gem</v>
      </c>
      <c r="X502" s="24">
        <f t="shared" si="9"/>
        <v>0.4</v>
      </c>
      <c r="Y502" s="24">
        <f t="shared" si="5"/>
        <v>0</v>
      </c>
      <c r="Z502" s="24">
        <f t="shared" si="6"/>
        <v>0</v>
      </c>
      <c r="AA502" s="24" t="str">
        <f t="shared" si="7"/>
        <v/>
      </c>
      <c r="AB502" s="24" t="str">
        <f t="shared" si="8"/>
        <v/>
      </c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</row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0"/>
    <col customWidth="1" min="2" max="2" width="40.0"/>
    <col customWidth="1" min="3" max="3" width="15.0"/>
    <col customWidth="1" min="4" max="4" width="30.0"/>
    <col customWidth="1" min="5" max="5" width="12.0"/>
    <col customWidth="1" min="6" max="6" width="25.0"/>
    <col customWidth="1" min="7" max="7" width="20.0"/>
    <col customWidth="1" min="8" max="8" width="12.0"/>
    <col customWidth="1" min="9" max="9" width="15.0"/>
    <col customWidth="1" min="10" max="10" width="18.0"/>
    <col customWidth="1" min="11" max="26" width="8.71"/>
  </cols>
  <sheetData>
    <row r="1">
      <c r="A1" s="9" t="s">
        <v>224</v>
      </c>
      <c r="B1" s="9" t="s">
        <v>225</v>
      </c>
      <c r="C1" s="9" t="s">
        <v>226</v>
      </c>
      <c r="D1" s="9" t="s">
        <v>227</v>
      </c>
      <c r="E1" s="9" t="s">
        <v>228</v>
      </c>
      <c r="F1" s="9" t="s">
        <v>229</v>
      </c>
      <c r="G1" s="9" t="s">
        <v>230</v>
      </c>
      <c r="H1" s="9" t="s">
        <v>231</v>
      </c>
      <c r="I1" s="9" t="s">
        <v>232</v>
      </c>
      <c r="J1" s="9" t="s">
        <v>233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5" t="s">
        <v>234</v>
      </c>
      <c r="B2" s="25" t="s">
        <v>235</v>
      </c>
      <c r="C2" s="25" t="s">
        <v>153</v>
      </c>
      <c r="D2" s="25" t="s">
        <v>236</v>
      </c>
      <c r="E2" s="25" t="s">
        <v>237</v>
      </c>
      <c r="F2" s="25" t="s">
        <v>238</v>
      </c>
      <c r="G2" s="25" t="s">
        <v>239</v>
      </c>
      <c r="H2" s="25" t="s">
        <v>159</v>
      </c>
      <c r="I2" s="25" t="s">
        <v>150</v>
      </c>
      <c r="J2" s="25" t="s">
        <v>240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6" t="s">
        <v>241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7" t="str">
        <f t="array" ref="A4">IF(1&lt;=COUNTIF('詳細入力モード'!T3:T16,"◯"),INDEX('詳細入力モード'!A3:A16,SMALL(IF('詳細入力モード'!T3:T16="◯",ROW('詳細入力モード'!A3:A16)-ROW('詳細入力モード'!A3)+1),1)),"")</f>
        <v>経費精算書作成</v>
      </c>
      <c r="B4" s="27" t="str">
        <f t="array" ref="B4">IF(1&lt;=COUNTIF('詳細入力モード'!T3:T16,"◯"),INDEX('詳細入力モード'!S3:S16,SMALL(IF('詳細入力モード'!T3:T16="◯",ROW('詳細入力モード'!A3:A16)-ROW('詳細入力モード'!A3)+1),1)),"")</f>
        <v>経費精算書作成時間を70%削減</v>
      </c>
      <c r="C4" s="27" t="str">
        <f t="array" ref="C4">IF(1&lt;=COUNTIF('詳細入力モード'!T3:T16,"◯"),INDEX('詳細入力モード'!W3:W16,SMALL(IF('詳細入力モード'!T3:T16="◯",ROW('詳細入力モード'!A3:A16)-ROW('詳細入力モード'!A3)+1),1)),"")</f>
        <v>Gem</v>
      </c>
      <c r="D4" s="27" t="str">
        <f t="array" ref="D4">IF(1&lt;=COUNTIF('詳細入力モード'!T3:T16,"◯"),INDEX('詳細入力モード'!R3:R16,SMALL(IF('詳細入力モード'!T3:T16="◯",ROW('詳細入力モード'!A3:A16)-ROW('詳細入力モード'!A3)+1),1)),"")</f>
        <v/>
      </c>
      <c r="E4" s="27"/>
      <c r="F4" s="27"/>
      <c r="G4" s="27"/>
      <c r="H4" s="27" t="str">
        <f t="array" ref="H4">IF(1&lt;=COUNTIF('詳細入力モード'!T3:T16,"◯"),INDEX('詳細入力モード'!T3:T16,SMALL(IF('詳細入力モード'!T3:T16="◯",ROW('詳細入力モード'!A3:A16)-ROW('詳細入力モード'!A3)+1),1)),"")</f>
        <v>◯</v>
      </c>
      <c r="I4" s="27"/>
      <c r="J4" s="2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7" t="str">
        <f t="array" ref="A5">IF(2&lt;=COUNTIF('詳細入力モード'!T3:T16,"◯"),INDEX('詳細入力モード'!A3:A16,SMALL(IF('詳細入力モード'!T3:T16="◯",ROW('詳細入力モード'!A3:A16)-ROW('詳細入力モード'!A3)+1),2)),"")</f>
        <v>週次報告書作成</v>
      </c>
      <c r="B5" s="27" t="str">
        <f t="array" ref="B5">IF(2&lt;=COUNTIF('詳細入力モード'!T3:T16,"◯"),INDEX('詳細入力モード'!S3:S16,SMALL(IF('詳細入力モード'!T3:T16="◯",ROW('詳細入力モード'!A3:A16)-ROW('詳細入力モード'!A3)+1),2)),"")</f>
        <v>週次報告書作成時間を70%削減</v>
      </c>
      <c r="C5" s="27" t="str">
        <f t="array" ref="C5">IF(2&lt;=COUNTIF('詳細入力モード'!T3:T16,"◯"),INDEX('詳細入力モード'!W3:W16,SMALL(IF('詳細入力モード'!T3:T16="◯",ROW('詳細入力モード'!A3:A16)-ROW('詳細入力モード'!A3)+1),2)),"")</f>
        <v>GAS</v>
      </c>
      <c r="D5" s="27" t="str">
        <f t="array" ref="D5">IF(2&lt;=COUNTIF('詳細入力モード'!T3:T16,"◯"),INDEX('詳細入力モード'!R3:R16,SMALL(IF('詳細入力モード'!T3:T16="◯",ROW('詳細入力モード'!A3:A16)-ROW('詳細入力モード'!A3)+1),2)),"")</f>
        <v/>
      </c>
      <c r="E5" s="27"/>
      <c r="F5" s="27"/>
      <c r="G5" s="27"/>
      <c r="H5" s="27" t="str">
        <f t="array" ref="H5">IF(2&lt;=COUNTIF('詳細入力モード'!T3:T16,"◯"),INDEX('詳細入力モード'!T3:T16,SMALL(IF('詳細入力モード'!T3:T16="◯",ROW('詳細入力モード'!A3:A16)-ROW('詳細入力モード'!A3)+1),2)),"")</f>
        <v>◯</v>
      </c>
      <c r="I5" s="27"/>
      <c r="J5" s="27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7" t="str">
        <f t="array" ref="A6">IF(3&lt;=COUNTIF('詳細入力モード'!T3:T16,"◯"),INDEX('詳細入力モード'!A3:A16,SMALL(IF('詳細入力モード'!T3:T16="◯",ROW('詳細入力モード'!A3:A16)-ROW('詳細入力モード'!A3)+1),3)),"")</f>
        <v>顧客データ整理</v>
      </c>
      <c r="B6" s="27" t="str">
        <f t="array" ref="B6">IF(3&lt;=COUNTIF('詳細入力モード'!T3:T16,"◯"),INDEX('詳細入力モード'!S3:S16,SMALL(IF('詳細入力モード'!T3:T16="◯",ROW('詳細入力モード'!A3:A16)-ROW('詳細入力モード'!A3)+1),3)),"")</f>
        <v>顧客データ整理時間を70%削減</v>
      </c>
      <c r="C6" s="27" t="str">
        <f t="array" ref="C6">IF(3&lt;=COUNTIF('詳細入力モード'!T3:T16,"◯"),INDEX('詳細入力モード'!W3:W16,SMALL(IF('詳細入力モード'!T3:T16="◯",ROW('詳細入力モード'!A3:A16)-ROW('詳細入力モード'!A3)+1),3)),"")</f>
        <v>Gem</v>
      </c>
      <c r="D6" s="27" t="str">
        <f t="array" ref="D6">IF(3&lt;=COUNTIF('詳細入力モード'!T3:T16,"◯"),INDEX('詳細入力モード'!R3:R16,SMALL(IF('詳細入力モード'!T3:T16="◯",ROW('詳細入力モード'!A3:A16)-ROW('詳細入力モード'!A3)+1),3)),"")</f>
        <v/>
      </c>
      <c r="E6" s="27"/>
      <c r="F6" s="27"/>
      <c r="G6" s="27"/>
      <c r="H6" s="27" t="str">
        <f t="array" ref="H6">IF(3&lt;=COUNTIF('詳細入力モード'!T3:T16,"◯"),INDEX('詳細入力モード'!T3:T16,SMALL(IF('詳細入力モード'!T3:T16="◯",ROW('詳細入力モード'!A3:A16)-ROW('詳細入力モード'!A3)+1),3)),"")</f>
        <v>◯</v>
      </c>
      <c r="I6" s="27"/>
      <c r="J6" s="27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7" t="str">
        <f t="array" ref="A7">IF(4&lt;=COUNTIF('詳細入力モード'!T3:T16,"◯"),INDEX('詳細入力モード'!A3:A16,SMALL(IF('詳細入力モード'!T3:T16="◯",ROW('詳細入力モード'!A3:A16)-ROW('詳細入力モード'!A3)+1),4)),"")</f>
        <v>社内稟議書作成</v>
      </c>
      <c r="B7" s="27" t="str">
        <f t="array" ref="B7">IF(4&lt;=COUNTIF('詳細入力モード'!T3:T16,"◯"),INDEX('詳細入力モード'!S3:S16,SMALL(IF('詳細入力モード'!T3:T16="◯",ROW('詳細入力モード'!A3:A16)-ROW('詳細入力モード'!A3)+1),4)),"")</f>
        <v>稟議書作成時間を60%削減</v>
      </c>
      <c r="C7" s="27" t="str">
        <f t="array" ref="C7">IF(4&lt;=COUNTIF('詳細入力モード'!T3:T16,"◯"),INDEX('詳細入力モード'!W3:W16,SMALL(IF('詳細入力モード'!T3:T16="◯",ROW('詳細入力モード'!A3:A16)-ROW('詳細入力モード'!A3)+1),4)),"")</f>
        <v>GAS</v>
      </c>
      <c r="D7" s="27" t="str">
        <f t="array" ref="D7">IF(4&lt;=COUNTIF('詳細入力モード'!T3:T16,"◯"),INDEX('詳細入力モード'!R3:R16,SMALL(IF('詳細入力モード'!T3:T16="◯",ROW('詳細入力モード'!A3:A16)-ROW('詳細入力モード'!A3)+1),4)),"")</f>
        <v>Gemで稟議書テンプレートから自動生成</v>
      </c>
      <c r="E7" s="27"/>
      <c r="F7" s="27"/>
      <c r="G7" s="27"/>
      <c r="H7" s="27" t="str">
        <f t="array" ref="H7">IF(4&lt;=COUNTIF('詳細入力モード'!T3:T16,"◯"),INDEX('詳細入力モード'!T3:T16,SMALL(IF('詳細入力モード'!T3:T16="◯",ROW('詳細入力モード'!A3:A16)-ROW('詳細入力モード'!A3)+1),4)),"")</f>
        <v>◯</v>
      </c>
      <c r="I7" s="27"/>
      <c r="J7" s="27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7" t="str">
        <f t="array" ref="A8">IF(5&lt;=COUNTIF('詳細入力モード'!T3:T16,"◯"),INDEX('詳細入力モード'!A3:A16,SMALL(IF('詳細入力モード'!T3:T16="◯",ROW('詳細入力モード'!A3:A16)-ROW('詳細入力モード'!A3)+1),5)),"")</f>
        <v>契約書チェック</v>
      </c>
      <c r="B8" s="27" t="str">
        <f t="array" ref="B8">IF(5&lt;=COUNTIF('詳細入力モード'!T3:T16,"◯"),INDEX('詳細入力モード'!S3:S16,SMALL(IF('詳細入力モード'!T3:T16="◯",ROW('詳細入力モード'!A3:A16)-ROW('詳細入力モード'!A3)+1),5)),"")</f>
        <v>契約書チェック時間を60%削減</v>
      </c>
      <c r="C8" s="27" t="str">
        <f t="array" ref="C8">IF(5&lt;=COUNTIF('詳細入力モード'!T3:T16,"◯"),INDEX('詳細入力モード'!W3:W16,SMALL(IF('詳細入力モード'!T3:T16="◯",ROW('詳細入力モード'!A3:A16)-ROW('詳細入力モード'!A3)+1),5)),"")</f>
        <v>GAS</v>
      </c>
      <c r="D8" s="27" t="str">
        <f t="array" ref="D8">IF(5&lt;=COUNTIF('詳細入力モード'!T3:T16,"◯"),INDEX('詳細入力モード'!R3:R16,SMALL(IF('詳細入力モード'!T3:T16="◯",ROW('詳細入力モード'!A3:A16)-ROW('詳細入力モード'!A3)+1),5)),"")</f>
        <v>Gemで契約書の重要項目を自動チェック</v>
      </c>
      <c r="E8" s="27"/>
      <c r="F8" s="27"/>
      <c r="G8" s="27"/>
      <c r="H8" s="27" t="str">
        <f t="array" ref="H8">IF(5&lt;=COUNTIF('詳細入力モード'!T3:T16,"◯"),INDEX('詳細入力モード'!T3:T16,SMALL(IF('詳細入力モード'!T3:T16="◯",ROW('詳細入力モード'!A3:A16)-ROW('詳細入力モード'!A3)+1),5)),"")</f>
        <v>◯</v>
      </c>
      <c r="I8" s="27"/>
      <c r="J8" s="27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7" t="str">
        <f t="array" ref="A9">IF(6&lt;=COUNTIF('詳細入力モード'!T3:T16,"◯"),INDEX('詳細入力モード'!A3:A16,SMALL(IF('詳細入力モード'!T3:T16="◯",ROW('詳細入力モード'!A3:A16)-ROW('詳細入力モード'!A3)+1),6)),"")</f>
        <v/>
      </c>
      <c r="B9" s="27" t="str">
        <f t="array" ref="B9">IF(6&lt;=COUNTIF('詳細入力モード'!T3:T16,"◯"),INDEX('詳細入力モード'!S3:S16,SMALL(IF('詳細入力モード'!T3:T16="◯",ROW('詳細入力モード'!A3:A16)-ROW('詳細入力モード'!A3)+1),6)),"")</f>
        <v/>
      </c>
      <c r="C9" s="27" t="str">
        <f t="array" ref="C9">IF(6&lt;=COUNTIF('詳細入力モード'!T3:T16,"◯"),INDEX('詳細入力モード'!W3:W16,SMALL(IF('詳細入力モード'!T3:T16="◯",ROW('詳細入力モード'!A3:A16)-ROW('詳細入力モード'!A3)+1),6)),"")</f>
        <v/>
      </c>
      <c r="D9" s="27" t="str">
        <f t="array" ref="D9">IF(6&lt;=COUNTIF('詳細入力モード'!T3:T16,"◯"),INDEX('詳細入力モード'!R3:R16,SMALL(IF('詳細入力モード'!T3:T16="◯",ROW('詳細入力モード'!A3:A16)-ROW('詳細入力モード'!A3)+1),6)),"")</f>
        <v/>
      </c>
      <c r="E9" s="27"/>
      <c r="F9" s="27"/>
      <c r="G9" s="27"/>
      <c r="H9" s="27" t="str">
        <f t="array" ref="H9">IF(6&lt;=COUNTIF('詳細入力モード'!T3:T16,"◯"),INDEX('詳細入力モード'!T3:T16,SMALL(IF('詳細入力モード'!T3:T16="◯",ROW('詳細入力モード'!A3:A16)-ROW('詳細入力モード'!A3)+1),6)),"")</f>
        <v/>
      </c>
      <c r="I9" s="27"/>
      <c r="J9" s="27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7" t="str">
        <f t="array" ref="A10">IF(7&lt;=COUNTIF('詳細入力モード'!T3:T16,"◯"),INDEX('詳細入力モード'!A3:A16,SMALL(IF('詳細入力モード'!T3:T16="◯",ROW('詳細入力モード'!A3:A16)-ROW('詳細入力モード'!A3)+1),7)),"")</f>
        <v/>
      </c>
      <c r="B10" s="27" t="str">
        <f t="array" ref="B10">IF(7&lt;=COUNTIF('詳細入力モード'!T3:T16,"◯"),INDEX('詳細入力モード'!S3:S16,SMALL(IF('詳細入力モード'!T3:T16="◯",ROW('詳細入力モード'!A3:A16)-ROW('詳細入力モード'!A3)+1),7)),"")</f>
        <v/>
      </c>
      <c r="C10" s="27" t="str">
        <f t="array" ref="C10">IF(7&lt;=COUNTIF('詳細入力モード'!T3:T16,"◯"),INDEX('詳細入力モード'!W3:W16,SMALL(IF('詳細入力モード'!T3:T16="◯",ROW('詳細入力モード'!A3:A16)-ROW('詳細入力モード'!A3)+1),7)),"")</f>
        <v/>
      </c>
      <c r="D10" s="27" t="str">
        <f t="array" ref="D10">IF(7&lt;=COUNTIF('詳細入力モード'!T3:T16,"◯"),INDEX('詳細入力モード'!R3:R16,SMALL(IF('詳細入力モード'!T3:T16="◯",ROW('詳細入力モード'!A3:A16)-ROW('詳細入力モード'!A3)+1),7)),"")</f>
        <v/>
      </c>
      <c r="E10" s="27"/>
      <c r="F10" s="27"/>
      <c r="G10" s="27"/>
      <c r="H10" s="27" t="str">
        <f t="array" ref="H10">IF(7&lt;=COUNTIF('詳細入力モード'!T3:T16,"◯"),INDEX('詳細入力モード'!T3:T16,SMALL(IF('詳細入力モード'!T3:T16="◯",ROW('詳細入力モード'!A3:A16)-ROW('詳細入力モード'!A3)+1),7)),"")</f>
        <v/>
      </c>
      <c r="I10" s="27"/>
      <c r="J10" s="2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7" t="str">
        <f t="array" ref="A11">IF(8&lt;=COUNTIF('詳細入力モード'!T3:T16,"◯"),INDEX('詳細入力モード'!A3:A16,SMALL(IF('詳細入力モード'!T3:T16="◯",ROW('詳細入力モード'!A3:A16)-ROW('詳細入力モード'!A3)+1),8)),"")</f>
        <v/>
      </c>
      <c r="B11" s="27" t="str">
        <f t="array" ref="B11">IF(8&lt;=COUNTIF('詳細入力モード'!T3:T16,"◯"),INDEX('詳細入力モード'!S3:S16,SMALL(IF('詳細入力モード'!T3:T16="◯",ROW('詳細入力モード'!A3:A16)-ROW('詳細入力モード'!A3)+1),8)),"")</f>
        <v/>
      </c>
      <c r="C11" s="27" t="str">
        <f t="array" ref="C11">IF(8&lt;=COUNTIF('詳細入力モード'!T3:T16,"◯"),INDEX('詳細入力モード'!W3:W16,SMALL(IF('詳細入力モード'!T3:T16="◯",ROW('詳細入力モード'!A3:A16)-ROW('詳細入力モード'!A3)+1),8)),"")</f>
        <v/>
      </c>
      <c r="D11" s="27" t="str">
        <f t="array" ref="D11">IF(8&lt;=COUNTIF('詳細入力モード'!T3:T16,"◯"),INDEX('詳細入力モード'!R3:R16,SMALL(IF('詳細入力モード'!T3:T16="◯",ROW('詳細入力モード'!A3:A16)-ROW('詳細入力モード'!A3)+1),8)),"")</f>
        <v/>
      </c>
      <c r="E11" s="27"/>
      <c r="F11" s="27"/>
      <c r="G11" s="27"/>
      <c r="H11" s="27" t="str">
        <f t="array" ref="H11">IF(8&lt;=COUNTIF('詳細入力モード'!T3:T16,"◯"),INDEX('詳細入力モード'!T3:T16,SMALL(IF('詳細入力モード'!T3:T16="◯",ROW('詳細入力モード'!A3:A16)-ROW('詳細入力モード'!A3)+1),8)),"")</f>
        <v/>
      </c>
      <c r="I11" s="27"/>
      <c r="J11" s="2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7" t="str">
        <f t="array" ref="A12">IF(9&lt;=COUNTIF('詳細入力モード'!T3:T16,"◯"),INDEX('詳細入力モード'!A3:A16,SMALL(IF('詳細入力モード'!T3:T16="◯",ROW('詳細入力モード'!A3:A16)-ROW('詳細入力モード'!A3)+1),9)),"")</f>
        <v/>
      </c>
      <c r="B12" s="27" t="str">
        <f t="array" ref="B12">IF(9&lt;=COUNTIF('詳細入力モード'!T3:T16,"◯"),INDEX('詳細入力モード'!S3:S16,SMALL(IF('詳細入力モード'!T3:T16="◯",ROW('詳細入力モード'!A3:A16)-ROW('詳細入力モード'!A3)+1),9)),"")</f>
        <v/>
      </c>
      <c r="C12" s="27" t="str">
        <f t="array" ref="C12">IF(9&lt;=COUNTIF('詳細入力モード'!T3:T16,"◯"),INDEX('詳細入力モード'!W3:W16,SMALL(IF('詳細入力モード'!T3:T16="◯",ROW('詳細入力モード'!A3:A16)-ROW('詳細入力モード'!A3)+1),9)),"")</f>
        <v/>
      </c>
      <c r="D12" s="27" t="str">
        <f t="array" ref="D12">IF(9&lt;=COUNTIF('詳細入力モード'!T3:T16,"◯"),INDEX('詳細入力モード'!R3:R16,SMALL(IF('詳細入力モード'!T3:T16="◯",ROW('詳細入力モード'!A3:A16)-ROW('詳細入力モード'!A3)+1),9)),"")</f>
        <v/>
      </c>
      <c r="E12" s="27"/>
      <c r="F12" s="27"/>
      <c r="G12" s="27"/>
      <c r="H12" s="27" t="str">
        <f t="array" ref="H12">IF(9&lt;=COUNTIF('詳細入力モード'!T3:T16,"◯"),INDEX('詳細入力モード'!T3:T16,SMALL(IF('詳細入力モード'!T3:T16="◯",ROW('詳細入力モード'!A3:A16)-ROW('詳細入力モード'!A3)+1),9)),"")</f>
        <v/>
      </c>
      <c r="I12" s="27"/>
      <c r="J12" s="2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7" t="str">
        <f t="array" ref="A13">IF(10&lt;=COUNTIF('詳細入力モード'!T3:T16,"◯"),INDEX('詳細入力モード'!A3:A16,SMALL(IF('詳細入力モード'!T3:T16="◯",ROW('詳細入力モード'!A3:A16)-ROW('詳細入力モード'!A3)+1),10)),"")</f>
        <v/>
      </c>
      <c r="B13" s="27" t="str">
        <f t="array" ref="B13">IF(10&lt;=COUNTIF('詳細入力モード'!T3:T16,"◯"),INDEX('詳細入力モード'!S3:S16,SMALL(IF('詳細入力モード'!T3:T16="◯",ROW('詳細入力モード'!A3:A16)-ROW('詳細入力モード'!A3)+1),10)),"")</f>
        <v/>
      </c>
      <c r="C13" s="27" t="str">
        <f t="array" ref="C13">IF(10&lt;=COUNTIF('詳細入力モード'!T3:T16,"◯"),INDEX('詳細入力モード'!W3:W16,SMALL(IF('詳細入力モード'!T3:T16="◯",ROW('詳細入力モード'!A3:A16)-ROW('詳細入力モード'!A3)+1),10)),"")</f>
        <v/>
      </c>
      <c r="D13" s="27" t="str">
        <f t="array" ref="D13">IF(10&lt;=COUNTIF('詳細入力モード'!T3:T16,"◯"),INDEX('詳細入力モード'!R3:R16,SMALL(IF('詳細入力モード'!T3:T16="◯",ROW('詳細入力モード'!A3:A16)-ROW('詳細入力モード'!A3)+1),10)),"")</f>
        <v/>
      </c>
      <c r="E13" s="27"/>
      <c r="F13" s="27"/>
      <c r="G13" s="27"/>
      <c r="H13" s="27" t="str">
        <f t="array" ref="H13">IF(10&lt;=COUNTIF('詳細入力モード'!T3:T16,"◯"),INDEX('詳細入力モード'!T3:T16,SMALL(IF('詳細入力モード'!T3:T16="◯",ROW('詳細入力モード'!A3:A16)-ROW('詳細入力モード'!A3)+1),10)),"")</f>
        <v/>
      </c>
      <c r="I13" s="27"/>
      <c r="J13" s="2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7" t="str">
        <f t="array" ref="A14">IF(11&lt;=COUNTIF('詳細入力モード'!T3:T16,"◯"),INDEX('詳細入力モード'!A3:A16,SMALL(IF('詳細入力モード'!T3:T16="◯",ROW('詳細入力モード'!A3:A16)-ROW('詳細入力モード'!A3)+1),11)),"")</f>
        <v/>
      </c>
      <c r="B14" s="27" t="str">
        <f t="array" ref="B14">IF(11&lt;=COUNTIF('詳細入力モード'!T3:T16,"◯"),INDEX('詳細入力モード'!S3:S16,SMALL(IF('詳細入力モード'!T3:T16="◯",ROW('詳細入力モード'!A3:A16)-ROW('詳細入力モード'!A3)+1),11)),"")</f>
        <v/>
      </c>
      <c r="C14" s="27" t="str">
        <f t="array" ref="C14">IF(11&lt;=COUNTIF('詳細入力モード'!T3:T16,"◯"),INDEX('詳細入力モード'!W3:W16,SMALL(IF('詳細入力モード'!T3:T16="◯",ROW('詳細入力モード'!A3:A16)-ROW('詳細入力モード'!A3)+1),11)),"")</f>
        <v/>
      </c>
      <c r="D14" s="27" t="str">
        <f t="array" ref="D14">IF(11&lt;=COUNTIF('詳細入力モード'!T3:T16,"◯"),INDEX('詳細入力モード'!R3:R16,SMALL(IF('詳細入力モード'!T3:T16="◯",ROW('詳細入力モード'!A3:A16)-ROW('詳細入力モード'!A3)+1),11)),"")</f>
        <v/>
      </c>
      <c r="E14" s="27"/>
      <c r="F14" s="27"/>
      <c r="G14" s="27"/>
      <c r="H14" s="27" t="str">
        <f t="array" ref="H14">IF(11&lt;=COUNTIF('詳細入力モード'!T3:T16,"◯"),INDEX('詳細入力モード'!T3:T16,SMALL(IF('詳細入力モード'!T3:T16="◯",ROW('詳細入力モード'!A3:A16)-ROW('詳細入力モード'!A3)+1),11)),"")</f>
        <v/>
      </c>
      <c r="I14" s="27"/>
      <c r="J14" s="2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7" t="str">
        <f t="array" ref="A15">IF(12&lt;=COUNTIF('詳細入力モード'!T3:T16,"◯"),INDEX('詳細入力モード'!A3:A16,SMALL(IF('詳細入力モード'!T3:T16="◯",ROW('詳細入力モード'!A3:A16)-ROW('詳細入力モード'!A3)+1),12)),"")</f>
        <v/>
      </c>
      <c r="B15" s="27" t="str">
        <f t="array" ref="B15">IF(12&lt;=COUNTIF('詳細入力モード'!T3:T16,"◯"),INDEX('詳細入力モード'!S3:S16,SMALL(IF('詳細入力モード'!T3:T16="◯",ROW('詳細入力モード'!A3:A16)-ROW('詳細入力モード'!A3)+1),12)),"")</f>
        <v/>
      </c>
      <c r="C15" s="27" t="str">
        <f t="array" ref="C15">IF(12&lt;=COUNTIF('詳細入力モード'!T3:T16,"◯"),INDEX('詳細入力モード'!W3:W16,SMALL(IF('詳細入力モード'!T3:T16="◯",ROW('詳細入力モード'!A3:A16)-ROW('詳細入力モード'!A3)+1),12)),"")</f>
        <v/>
      </c>
      <c r="D15" s="27" t="str">
        <f t="array" ref="D15">IF(12&lt;=COUNTIF('詳細入力モード'!T3:T16,"◯"),INDEX('詳細入力モード'!R3:R16,SMALL(IF('詳細入力モード'!T3:T16="◯",ROW('詳細入力モード'!A3:A16)-ROW('詳細入力モード'!A3)+1),12)),"")</f>
        <v/>
      </c>
      <c r="E15" s="27"/>
      <c r="F15" s="27"/>
      <c r="G15" s="27"/>
      <c r="H15" s="27" t="str">
        <f t="array" ref="H15">IF(12&lt;=COUNTIF('詳細入力モード'!T3:T16,"◯"),INDEX('詳細入力モード'!T3:T16,SMALL(IF('詳細入力モード'!T3:T16="◯",ROW('詳細入力モード'!A3:A16)-ROW('詳細入力モード'!A3)+1),12)),"")</f>
        <v/>
      </c>
      <c r="I15" s="27"/>
      <c r="J15" s="2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7" t="str">
        <f t="array" ref="A16">IF(13&lt;=COUNTIF('詳細入力モード'!T3:T16,"◯"),INDEX('詳細入力モード'!A3:A16,SMALL(IF('詳細入力モード'!T3:T16="◯",ROW('詳細入力モード'!A3:A16)-ROW('詳細入力モード'!A3)+1),13)),"")</f>
        <v/>
      </c>
      <c r="B16" s="27" t="str">
        <f t="array" ref="B16">IF(13&lt;=COUNTIF('詳細入力モード'!T3:T16,"◯"),INDEX('詳細入力モード'!S3:S16,SMALL(IF('詳細入力モード'!T3:T16="◯",ROW('詳細入力モード'!A3:A16)-ROW('詳細入力モード'!A3)+1),13)),"")</f>
        <v/>
      </c>
      <c r="C16" s="27" t="str">
        <f t="array" ref="C16">IF(13&lt;=COUNTIF('詳細入力モード'!T3:T16,"◯"),INDEX('詳細入力モード'!W3:W16,SMALL(IF('詳細入力モード'!T3:T16="◯",ROW('詳細入力モード'!A3:A16)-ROW('詳細入力モード'!A3)+1),13)),"")</f>
        <v/>
      </c>
      <c r="D16" s="27" t="str">
        <f t="array" ref="D16">IF(13&lt;=COUNTIF('詳細入力モード'!T3:T16,"◯"),INDEX('詳細入力モード'!R3:R16,SMALL(IF('詳細入力モード'!T3:T16="◯",ROW('詳細入力モード'!A3:A16)-ROW('詳細入力モード'!A3)+1),13)),"")</f>
        <v/>
      </c>
      <c r="E16" s="27"/>
      <c r="F16" s="27"/>
      <c r="G16" s="27"/>
      <c r="H16" s="27" t="str">
        <f t="array" ref="H16">IF(13&lt;=COUNTIF('詳細入力モード'!T3:T16,"◯"),INDEX('詳細入力モード'!T3:T16,SMALL(IF('詳細入力モード'!T3:T16="◯",ROW('詳細入力モード'!A3:A16)-ROW('詳細入力モード'!A3)+1),13)),"")</f>
        <v/>
      </c>
      <c r="I16" s="27"/>
      <c r="J16" s="2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7" t="str">
        <f t="array" ref="A17">IF(14&lt;=COUNTIF('詳細入力モード'!T3:T16,"◯"),INDEX('詳細入力モード'!A3:A16,SMALL(IF('詳細入力モード'!T3:T16="◯",ROW('詳細入力モード'!A3:A16)-ROW('詳細入力モード'!A3)+1),14)),"")</f>
        <v/>
      </c>
      <c r="B17" s="27" t="str">
        <f t="array" ref="B17">IF(14&lt;=COUNTIF('詳細入力モード'!T3:T16,"◯"),INDEX('詳細入力モード'!S3:S16,SMALL(IF('詳細入力モード'!T3:T16="◯",ROW('詳細入力モード'!A3:A16)-ROW('詳細入力モード'!A3)+1),14)),"")</f>
        <v/>
      </c>
      <c r="C17" s="27" t="str">
        <f t="array" ref="C17">IF(14&lt;=COUNTIF('詳細入力モード'!T3:T16,"◯"),INDEX('詳細入力モード'!W3:W16,SMALL(IF('詳細入力モード'!T3:T16="◯",ROW('詳細入力モード'!A3:A16)-ROW('詳細入力モード'!A3)+1),14)),"")</f>
        <v/>
      </c>
      <c r="D17" s="27" t="str">
        <f t="array" ref="D17">IF(14&lt;=COUNTIF('詳細入力モード'!T3:T16,"◯"),INDEX('詳細入力モード'!R3:R16,SMALL(IF('詳細入力モード'!T3:T16="◯",ROW('詳細入力モード'!A3:A16)-ROW('詳細入力モード'!A3)+1),14)),"")</f>
        <v/>
      </c>
      <c r="E17" s="27"/>
      <c r="F17" s="27"/>
      <c r="G17" s="27"/>
      <c r="H17" s="27" t="str">
        <f t="array" ref="H17">IF(14&lt;=COUNTIF('詳細入力モード'!T3:T16,"◯"),INDEX('詳細入力モード'!T3:T16,SMALL(IF('詳細入力モード'!T3:T16="◯",ROW('詳細入力モード'!A3:A16)-ROW('詳細入力モード'!A3)+1),14)),"")</f>
        <v/>
      </c>
      <c r="I17" s="27"/>
      <c r="J17" s="2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7" t="str">
        <f t="array" ref="A18">IF(15&lt;=COUNTIF('詳細入力モード'!T3:T16,"◯"),INDEX('詳細入力モード'!A3:A16,SMALL(IF('詳細入力モード'!T3:T16="◯",ROW('詳細入力モード'!A3:A16)-ROW('詳細入力モード'!A3)+1),15)),"")</f>
        <v/>
      </c>
      <c r="B18" s="27" t="str">
        <f t="array" ref="B18">IF(15&lt;=COUNTIF('詳細入力モード'!T3:T16,"◯"),INDEX('詳細入力モード'!S3:S16,SMALL(IF('詳細入力モード'!T3:T16="◯",ROW('詳細入力モード'!A3:A16)-ROW('詳細入力モード'!A3)+1),15)),"")</f>
        <v/>
      </c>
      <c r="C18" s="27" t="str">
        <f t="array" ref="C18">IF(15&lt;=COUNTIF('詳細入力モード'!T3:T16,"◯"),INDEX('詳細入力モード'!W3:W16,SMALL(IF('詳細入力モード'!T3:T16="◯",ROW('詳細入力モード'!A3:A16)-ROW('詳細入力モード'!A3)+1),15)),"")</f>
        <v/>
      </c>
      <c r="D18" s="27" t="str">
        <f t="array" ref="D18">IF(15&lt;=COUNTIF('詳細入力モード'!T3:T16,"◯"),INDEX('詳細入力モード'!R3:R16,SMALL(IF('詳細入力モード'!T3:T16="◯",ROW('詳細入力モード'!A3:A16)-ROW('詳細入力モード'!A3)+1),15)),"")</f>
        <v/>
      </c>
      <c r="E18" s="27"/>
      <c r="F18" s="27"/>
      <c r="G18" s="27"/>
      <c r="H18" s="27" t="str">
        <f t="array" ref="H18">IF(15&lt;=COUNTIF('詳細入力モード'!T3:T16,"◯"),INDEX('詳細入力モード'!T3:T16,SMALL(IF('詳細入力モード'!T3:T16="◯",ROW('詳細入力モード'!A3:A16)-ROW('詳細入力モード'!A3)+1),15)),"")</f>
        <v/>
      </c>
      <c r="I18" s="27"/>
      <c r="J18" s="2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7" t="str">
        <f t="array" ref="A19">IF(16&lt;=COUNTIF('詳細入力モード'!T3:T16,"◯"),INDEX('詳細入力モード'!A3:A16,SMALL(IF('詳細入力モード'!T3:T16="◯",ROW('詳細入力モード'!A3:A16)-ROW('詳細入力モード'!A3)+1),16)),"")</f>
        <v/>
      </c>
      <c r="B19" s="27" t="str">
        <f t="array" ref="B19">IF(16&lt;=COUNTIF('詳細入力モード'!T3:T16,"◯"),INDEX('詳細入力モード'!S3:S16,SMALL(IF('詳細入力モード'!T3:T16="◯",ROW('詳細入力モード'!A3:A16)-ROW('詳細入力モード'!A3)+1),16)),"")</f>
        <v/>
      </c>
      <c r="C19" s="27" t="str">
        <f t="array" ref="C19">IF(16&lt;=COUNTIF('詳細入力モード'!T3:T16,"◯"),INDEX('詳細入力モード'!W3:W16,SMALL(IF('詳細入力モード'!T3:T16="◯",ROW('詳細入力モード'!A3:A16)-ROW('詳細入力モード'!A3)+1),16)),"")</f>
        <v/>
      </c>
      <c r="D19" s="27" t="str">
        <f t="array" ref="D19">IF(16&lt;=COUNTIF('詳細入力モード'!T3:T16,"◯"),INDEX('詳細入力モード'!R3:R16,SMALL(IF('詳細入力モード'!T3:T16="◯",ROW('詳細入力モード'!A3:A16)-ROW('詳細入力モード'!A3)+1),16)),"")</f>
        <v/>
      </c>
      <c r="E19" s="27"/>
      <c r="F19" s="27"/>
      <c r="G19" s="27"/>
      <c r="H19" s="27" t="str">
        <f t="array" ref="H19">IF(16&lt;=COUNTIF('詳細入力モード'!T3:T16,"◯"),INDEX('詳細入力モード'!T3:T16,SMALL(IF('詳細入力モード'!T3:T16="◯",ROW('詳細入力モード'!A3:A16)-ROW('詳細入力モード'!A3)+1),16)),"")</f>
        <v/>
      </c>
      <c r="I19" s="27"/>
      <c r="J19" s="2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7" t="str">
        <f>IF('詳細入力モード'!T19="◯",'詳細入力モード'!A19,"")</f>
        <v/>
      </c>
      <c r="B20" s="27" t="str">
        <f>IF('詳細入力モード'!T19="◯",'詳細入力モード'!S19,"")</f>
        <v/>
      </c>
      <c r="C20" s="27" t="str">
        <f>IF('詳細入力モード'!T19="◯",'詳細入力モード'!W19,"")</f>
        <v/>
      </c>
      <c r="D20" s="27" t="str">
        <f>IF('詳細入力モード'!T19="◯",'詳細入力モード'!R19,"")</f>
        <v/>
      </c>
      <c r="E20" s="27"/>
      <c r="F20" s="27"/>
      <c r="G20" s="27"/>
      <c r="H20" s="27" t="str">
        <f>IF('詳細入力モード'!AB19="◯",'詳細入力モード'!AB19,"")</f>
        <v/>
      </c>
      <c r="I20" s="27"/>
      <c r="J20" s="2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7" t="str">
        <f>IF('詳細入力モード'!T20="◯",'詳細入力モード'!A20,"")</f>
        <v/>
      </c>
      <c r="B21" s="27" t="str">
        <f>IF('詳細入力モード'!T20="◯",'詳細入力モード'!S20,"")</f>
        <v/>
      </c>
      <c r="C21" s="27" t="str">
        <f>IF('詳細入力モード'!T20="◯",'詳細入力モード'!W20,"")</f>
        <v/>
      </c>
      <c r="D21" s="27" t="str">
        <f>IF('詳細入力モード'!T20="◯",'詳細入力モード'!R20,"")</f>
        <v/>
      </c>
      <c r="E21" s="27"/>
      <c r="F21" s="27"/>
      <c r="G21" s="27"/>
      <c r="H21" s="27" t="str">
        <f>IF('詳細入力モード'!AB20="◯",'詳細入力モード'!AB20,"")</f>
        <v/>
      </c>
      <c r="I21" s="27"/>
      <c r="J21" s="2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7" t="str">
        <f>IF('詳細入力モード'!T21="◯",'詳細入力モード'!A21,"")</f>
        <v/>
      </c>
      <c r="B22" s="27" t="str">
        <f>IF('詳細入力モード'!T21="◯",'詳細入力モード'!S21,"")</f>
        <v/>
      </c>
      <c r="C22" s="27" t="str">
        <f>IF('詳細入力モード'!T21="◯",'詳細入力モード'!W21,"")</f>
        <v/>
      </c>
      <c r="D22" s="27" t="str">
        <f>IF('詳細入力モード'!T21="◯",'詳細入力モード'!R21,"")</f>
        <v/>
      </c>
      <c r="E22" s="27"/>
      <c r="F22" s="27"/>
      <c r="G22" s="27"/>
      <c r="H22" s="27" t="str">
        <f>IF('詳細入力モード'!AB21="◯",'詳細入力モード'!AB21,"")</f>
        <v/>
      </c>
      <c r="I22" s="27"/>
      <c r="J22" s="2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7" t="str">
        <f>IF('詳細入力モード'!T22="◯",'詳細入力モード'!A22,"")</f>
        <v/>
      </c>
      <c r="B23" s="27" t="str">
        <f>IF('詳細入力モード'!T22="◯",'詳細入力モード'!S22,"")</f>
        <v/>
      </c>
      <c r="C23" s="27" t="str">
        <f>IF('詳細入力モード'!T22="◯",'詳細入力モード'!W22,"")</f>
        <v/>
      </c>
      <c r="D23" s="27" t="str">
        <f>IF('詳細入力モード'!T22="◯",'詳細入力モード'!R22,"")</f>
        <v/>
      </c>
      <c r="E23" s="27"/>
      <c r="F23" s="27"/>
      <c r="G23" s="27"/>
      <c r="H23" s="27" t="str">
        <f>IF('詳細入力モード'!AB22="◯",'詳細入力モード'!AB22,"")</f>
        <v/>
      </c>
      <c r="I23" s="27"/>
      <c r="J23" s="27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7" t="str">
        <f>IF('詳細入力モード'!T23="◯",'詳細入力モード'!A23,"")</f>
        <v/>
      </c>
      <c r="B24" s="27" t="str">
        <f>IF('詳細入力モード'!T23="◯",'詳細入力モード'!S23,"")</f>
        <v/>
      </c>
      <c r="C24" s="27" t="str">
        <f>IF('詳細入力モード'!T23="◯",'詳細入力モード'!W23,"")</f>
        <v/>
      </c>
      <c r="D24" s="27" t="str">
        <f>IF('詳細入力モード'!T23="◯",'詳細入力モード'!R23,"")</f>
        <v/>
      </c>
      <c r="E24" s="27"/>
      <c r="F24" s="27"/>
      <c r="G24" s="27"/>
      <c r="H24" s="27" t="str">
        <f>IF('詳細入力モード'!AB23="◯",'詳細入力モード'!AB23,"")</f>
        <v/>
      </c>
      <c r="I24" s="27"/>
      <c r="J24" s="2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7" t="str">
        <f>IF('詳細入力モード'!T24="◯",'詳細入力モード'!A24,"")</f>
        <v/>
      </c>
      <c r="B25" s="27" t="str">
        <f>IF('詳細入力モード'!T24="◯",'詳細入力モード'!S24,"")</f>
        <v/>
      </c>
      <c r="C25" s="27" t="str">
        <f>IF('詳細入力モード'!T24="◯",'詳細入力モード'!W24,"")</f>
        <v/>
      </c>
      <c r="D25" s="27" t="str">
        <f>IF('詳細入力モード'!T24="◯",'詳細入力モード'!R24,"")</f>
        <v/>
      </c>
      <c r="E25" s="27"/>
      <c r="F25" s="27"/>
      <c r="G25" s="27"/>
      <c r="H25" s="27" t="str">
        <f>IF('詳細入力モード'!AB24="◯",'詳細入力モード'!AB24,"")</f>
        <v/>
      </c>
      <c r="I25" s="27"/>
      <c r="J25" s="2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7" t="str">
        <f>IF('詳細入力モード'!T25="◯",'詳細入力モード'!A25,"")</f>
        <v/>
      </c>
      <c r="B26" s="27" t="str">
        <f>IF('詳細入力モード'!T25="◯",'詳細入力モード'!S25,"")</f>
        <v/>
      </c>
      <c r="C26" s="27" t="str">
        <f>IF('詳細入力モード'!T25="◯",'詳細入力モード'!W25,"")</f>
        <v/>
      </c>
      <c r="D26" s="27" t="str">
        <f>IF('詳細入力モード'!T25="◯",'詳細入力モード'!R25,"")</f>
        <v/>
      </c>
      <c r="E26" s="27"/>
      <c r="F26" s="27"/>
      <c r="G26" s="27"/>
      <c r="H26" s="27" t="str">
        <f>IF('詳細入力モード'!AB25="◯",'詳細入力モード'!AB25,"")</f>
        <v/>
      </c>
      <c r="I26" s="27"/>
      <c r="J26" s="27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7" t="str">
        <f>IF('詳細入力モード'!T26="◯",'詳細入力モード'!A26,"")</f>
        <v/>
      </c>
      <c r="B27" s="27" t="str">
        <f>IF('詳細入力モード'!T26="◯",'詳細入力モード'!S26,"")</f>
        <v/>
      </c>
      <c r="C27" s="27" t="str">
        <f>IF('詳細入力モード'!T26="◯",'詳細入力モード'!W26,"")</f>
        <v/>
      </c>
      <c r="D27" s="27" t="str">
        <f>IF('詳細入力モード'!T26="◯",'詳細入力モード'!R26,"")</f>
        <v/>
      </c>
      <c r="E27" s="27"/>
      <c r="F27" s="27"/>
      <c r="G27" s="27"/>
      <c r="H27" s="27" t="str">
        <f>IF('詳細入力モード'!AB26="◯",'詳細入力モード'!AB26,"")</f>
        <v/>
      </c>
      <c r="I27" s="27"/>
      <c r="J27" s="2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7" t="str">
        <f>IF('詳細入力モード'!T27="◯",'詳細入力モード'!A27,"")</f>
        <v/>
      </c>
      <c r="B28" s="27" t="str">
        <f>IF('詳細入力モード'!T27="◯",'詳細入力モード'!S27,"")</f>
        <v/>
      </c>
      <c r="C28" s="27" t="str">
        <f>IF('詳細入力モード'!T27="◯",'詳細入力モード'!W27,"")</f>
        <v/>
      </c>
      <c r="D28" s="27" t="str">
        <f>IF('詳細入力モード'!T27="◯",'詳細入力モード'!R27,"")</f>
        <v/>
      </c>
      <c r="E28" s="27"/>
      <c r="F28" s="27"/>
      <c r="G28" s="27"/>
      <c r="H28" s="27" t="str">
        <f>IF('詳細入力モード'!AB27="◯",'詳細入力モード'!AB27,"")</f>
        <v/>
      </c>
      <c r="I28" s="27"/>
      <c r="J28" s="27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7" t="str">
        <f>IF('詳細入力モード'!T28="◯",'詳細入力モード'!A28,"")</f>
        <v/>
      </c>
      <c r="B29" s="27" t="str">
        <f>IF('詳細入力モード'!T28="◯",'詳細入力モード'!S28,"")</f>
        <v/>
      </c>
      <c r="C29" s="27" t="str">
        <f>IF('詳細入力モード'!T28="◯",'詳細入力モード'!W28,"")</f>
        <v/>
      </c>
      <c r="D29" s="27" t="str">
        <f>IF('詳細入力モード'!T28="◯",'詳細入力モード'!R28,"")</f>
        <v/>
      </c>
      <c r="E29" s="27"/>
      <c r="F29" s="27"/>
      <c r="G29" s="27"/>
      <c r="H29" s="27" t="str">
        <f>IF('詳細入力モード'!AB28="◯",'詳細入力モード'!AB28,"")</f>
        <v/>
      </c>
      <c r="I29" s="27"/>
      <c r="J29" s="2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7" t="str">
        <f>IF('詳細入力モード'!T29="◯",'詳細入力モード'!A29,"")</f>
        <v/>
      </c>
      <c r="B30" s="27" t="str">
        <f>IF('詳細入力モード'!T29="◯",'詳細入力モード'!S29,"")</f>
        <v/>
      </c>
      <c r="C30" s="27" t="str">
        <f>IF('詳細入力モード'!T29="◯",'詳細入力モード'!W29,"")</f>
        <v/>
      </c>
      <c r="D30" s="27" t="str">
        <f>IF('詳細入力モード'!T29="◯",'詳細入力モード'!R29,"")</f>
        <v/>
      </c>
      <c r="E30" s="27"/>
      <c r="F30" s="27"/>
      <c r="G30" s="27"/>
      <c r="H30" s="27" t="str">
        <f>IF('詳細入力モード'!AB29="◯",'詳細入力モード'!AB29,"")</f>
        <v/>
      </c>
      <c r="I30" s="27"/>
      <c r="J30" s="27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7" t="str">
        <f>IF('詳細入力モード'!T30="◯",'詳細入力モード'!A30,"")</f>
        <v/>
      </c>
      <c r="B31" s="27" t="str">
        <f>IF('詳細入力モード'!T30="◯",'詳細入力モード'!S30,"")</f>
        <v/>
      </c>
      <c r="C31" s="27" t="str">
        <f>IF('詳細入力モード'!T30="◯",'詳細入力モード'!W30,"")</f>
        <v/>
      </c>
      <c r="D31" s="27" t="str">
        <f>IF('詳細入力モード'!T30="◯",'詳細入力モード'!R30,"")</f>
        <v/>
      </c>
      <c r="E31" s="27"/>
      <c r="F31" s="27"/>
      <c r="G31" s="27"/>
      <c r="H31" s="27" t="str">
        <f>IF('詳細入力モード'!AB30="◯",'詳細入力モード'!AB30,"")</f>
        <v/>
      </c>
      <c r="I31" s="27"/>
      <c r="J31" s="27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7" t="str">
        <f>IF('詳細入力モード'!T31="◯",'詳細入力モード'!A31,"")</f>
        <v/>
      </c>
      <c r="B32" s="27" t="str">
        <f>IF('詳細入力モード'!T31="◯",'詳細入力モード'!S31,"")</f>
        <v/>
      </c>
      <c r="C32" s="27" t="str">
        <f>IF('詳細入力モード'!T31="◯",'詳細入力モード'!W31,"")</f>
        <v/>
      </c>
      <c r="D32" s="27" t="str">
        <f>IF('詳細入力モード'!T31="◯",'詳細入力モード'!R31,"")</f>
        <v/>
      </c>
      <c r="E32" s="27"/>
      <c r="F32" s="27"/>
      <c r="G32" s="27"/>
      <c r="H32" s="27" t="str">
        <f>IF('詳細入力モード'!AB31="◯",'詳細入力モード'!AB31,"")</f>
        <v/>
      </c>
      <c r="I32" s="27"/>
      <c r="J32" s="27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7" t="str">
        <f>IF('詳細入力モード'!T32="◯",'詳細入力モード'!A32,"")</f>
        <v/>
      </c>
      <c r="B33" s="27" t="str">
        <f>IF('詳細入力モード'!T32="◯",'詳細入力モード'!S32,"")</f>
        <v/>
      </c>
      <c r="C33" s="27" t="str">
        <f>IF('詳細入力モード'!T32="◯",'詳細入力モード'!W32,"")</f>
        <v/>
      </c>
      <c r="D33" s="27" t="str">
        <f>IF('詳細入力モード'!T32="◯",'詳細入力モード'!R32,"")</f>
        <v/>
      </c>
      <c r="E33" s="27"/>
      <c r="F33" s="27"/>
      <c r="G33" s="27"/>
      <c r="H33" s="27" t="str">
        <f>IF('詳細入力モード'!AB32="◯",'詳細入力モード'!AB32,"")</f>
        <v/>
      </c>
      <c r="I33" s="27"/>
      <c r="J33" s="2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7" t="str">
        <f>IF('詳細入力モード'!T33="◯",'詳細入力モード'!A33,"")</f>
        <v/>
      </c>
      <c r="B34" s="27" t="str">
        <f>IF('詳細入力モード'!T33="◯",'詳細入力モード'!S33,"")</f>
        <v/>
      </c>
      <c r="C34" s="27" t="str">
        <f>IF('詳細入力モード'!T33="◯",'詳細入力モード'!W33,"")</f>
        <v/>
      </c>
      <c r="D34" s="27" t="str">
        <f>IF('詳細入力モード'!T33="◯",'詳細入力モード'!R33,"")</f>
        <v/>
      </c>
      <c r="E34" s="27"/>
      <c r="F34" s="27"/>
      <c r="G34" s="27"/>
      <c r="H34" s="27" t="str">
        <f>IF('詳細入力モード'!AB33="◯",'詳細入力モード'!AB33,"")</f>
        <v/>
      </c>
      <c r="I34" s="27"/>
      <c r="J34" s="27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7" t="str">
        <f>IF('詳細入力モード'!T34="◯",'詳細入力モード'!A34,"")</f>
        <v/>
      </c>
      <c r="B35" s="27" t="str">
        <f>IF('詳細入力モード'!T34="◯",'詳細入力モード'!S34,"")</f>
        <v/>
      </c>
      <c r="C35" s="27" t="str">
        <f>IF('詳細入力モード'!T34="◯",'詳細入力モード'!W34,"")</f>
        <v/>
      </c>
      <c r="D35" s="27" t="str">
        <f>IF('詳細入力モード'!T34="◯",'詳細入力モード'!R34,"")</f>
        <v/>
      </c>
      <c r="E35" s="27"/>
      <c r="F35" s="27"/>
      <c r="G35" s="27"/>
      <c r="H35" s="27" t="str">
        <f>IF('詳細入力モード'!AB34="◯",'詳細入力モード'!AB34,"")</f>
        <v/>
      </c>
      <c r="I35" s="27"/>
      <c r="J35" s="2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7" t="str">
        <f>IF('詳細入力モード'!T35="◯",'詳細入力モード'!A35,"")</f>
        <v/>
      </c>
      <c r="B36" s="27" t="str">
        <f>IF('詳細入力モード'!T35="◯",'詳細入力モード'!S35,"")</f>
        <v/>
      </c>
      <c r="C36" s="27" t="str">
        <f>IF('詳細入力モード'!T35="◯",'詳細入力モード'!W35,"")</f>
        <v/>
      </c>
      <c r="D36" s="27" t="str">
        <f>IF('詳細入力モード'!T35="◯",'詳細入力モード'!R35,"")</f>
        <v/>
      </c>
      <c r="E36" s="27"/>
      <c r="F36" s="27"/>
      <c r="G36" s="27"/>
      <c r="H36" s="27" t="str">
        <f>IF('詳細入力モード'!AB35="◯",'詳細入力モード'!AB35,"")</f>
        <v/>
      </c>
      <c r="I36" s="27"/>
      <c r="J36" s="27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7" t="str">
        <f>IF('詳細入力モード'!T36="◯",'詳細入力モード'!A36,"")</f>
        <v/>
      </c>
      <c r="B37" s="27" t="str">
        <f>IF('詳細入力モード'!T36="◯",'詳細入力モード'!S36,"")</f>
        <v/>
      </c>
      <c r="C37" s="27" t="str">
        <f>IF('詳細入力モード'!T36="◯",'詳細入力モード'!W36,"")</f>
        <v/>
      </c>
      <c r="D37" s="27" t="str">
        <f>IF('詳細入力モード'!T36="◯",'詳細入力モード'!R36,"")</f>
        <v/>
      </c>
      <c r="E37" s="27"/>
      <c r="F37" s="27"/>
      <c r="G37" s="27"/>
      <c r="H37" s="27" t="str">
        <f>IF('詳細入力モード'!AB36="◯",'詳細入力モード'!AB36,"")</f>
        <v/>
      </c>
      <c r="I37" s="27"/>
      <c r="J37" s="27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7" t="str">
        <f>IF('詳細入力モード'!T37="◯",'詳細入力モード'!A37,"")</f>
        <v/>
      </c>
      <c r="B38" s="27" t="str">
        <f>IF('詳細入力モード'!T37="◯",'詳細入力モード'!S37,"")</f>
        <v/>
      </c>
      <c r="C38" s="27" t="str">
        <f>IF('詳細入力モード'!T37="◯",'詳細入力モード'!W37,"")</f>
        <v/>
      </c>
      <c r="D38" s="27" t="str">
        <f>IF('詳細入力モード'!T37="◯",'詳細入力モード'!R37,"")</f>
        <v/>
      </c>
      <c r="E38" s="27"/>
      <c r="F38" s="27"/>
      <c r="G38" s="27"/>
      <c r="H38" s="27" t="str">
        <f>IF('詳細入力モード'!AB37="◯",'詳細入力モード'!AB37,"")</f>
        <v/>
      </c>
      <c r="I38" s="27"/>
      <c r="J38" s="27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7" t="str">
        <f>IF('詳細入力モード'!T38="◯",'詳細入力モード'!A38,"")</f>
        <v/>
      </c>
      <c r="B39" s="27" t="str">
        <f>IF('詳細入力モード'!T38="◯",'詳細入力モード'!S38,"")</f>
        <v/>
      </c>
      <c r="C39" s="27" t="str">
        <f>IF('詳細入力モード'!T38="◯",'詳細入力モード'!W38,"")</f>
        <v/>
      </c>
      <c r="D39" s="27" t="str">
        <f>IF('詳細入力モード'!T38="◯",'詳細入力モード'!R38,"")</f>
        <v/>
      </c>
      <c r="E39" s="27"/>
      <c r="F39" s="27"/>
      <c r="G39" s="27"/>
      <c r="H39" s="27" t="str">
        <f>IF('詳細入力モード'!AB38="◯",'詳細入力モード'!AB38,"")</f>
        <v/>
      </c>
      <c r="I39" s="27"/>
      <c r="J39" s="27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7" t="str">
        <f>IF('詳細入力モード'!T39="◯",'詳細入力モード'!A39,"")</f>
        <v/>
      </c>
      <c r="B40" s="27" t="str">
        <f>IF('詳細入力モード'!T39="◯",'詳細入力モード'!S39,"")</f>
        <v/>
      </c>
      <c r="C40" s="27" t="str">
        <f>IF('詳細入力モード'!T39="◯",'詳細入力モード'!W39,"")</f>
        <v/>
      </c>
      <c r="D40" s="27" t="str">
        <f>IF('詳細入力モード'!T39="◯",'詳細入力モード'!R39,"")</f>
        <v/>
      </c>
      <c r="E40" s="27"/>
      <c r="F40" s="27"/>
      <c r="G40" s="27"/>
      <c r="H40" s="27" t="str">
        <f>IF('詳細入力モード'!AB39="◯",'詳細入力モード'!AB39,"")</f>
        <v/>
      </c>
      <c r="I40" s="27"/>
      <c r="J40" s="27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7" t="str">
        <f>IF('詳細入力モード'!T40="◯",'詳細入力モード'!A40,"")</f>
        <v/>
      </c>
      <c r="B41" s="27" t="str">
        <f>IF('詳細入力モード'!T40="◯",'詳細入力モード'!S40,"")</f>
        <v/>
      </c>
      <c r="C41" s="27" t="str">
        <f>IF('詳細入力モード'!T40="◯",'詳細入力モード'!W40,"")</f>
        <v/>
      </c>
      <c r="D41" s="27" t="str">
        <f>IF('詳細入力モード'!T40="◯",'詳細入力モード'!R40,"")</f>
        <v/>
      </c>
      <c r="E41" s="27"/>
      <c r="F41" s="27"/>
      <c r="G41" s="27"/>
      <c r="H41" s="27" t="str">
        <f>IF('詳細入力モード'!AB40="◯",'詳細入力モード'!AB40,"")</f>
        <v/>
      </c>
      <c r="I41" s="27"/>
      <c r="J41" s="27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7" t="str">
        <f>IF('詳細入力モード'!T41="◯",'詳細入力モード'!A41,"")</f>
        <v/>
      </c>
      <c r="B42" s="27" t="str">
        <f>IF('詳細入力モード'!T41="◯",'詳細入力モード'!S41,"")</f>
        <v/>
      </c>
      <c r="C42" s="27" t="str">
        <f>IF('詳細入力モード'!T41="◯",'詳細入力モード'!W41,"")</f>
        <v/>
      </c>
      <c r="D42" s="27" t="str">
        <f>IF('詳細入力モード'!T41="◯",'詳細入力モード'!R41,"")</f>
        <v/>
      </c>
      <c r="E42" s="27"/>
      <c r="F42" s="27"/>
      <c r="G42" s="27"/>
      <c r="H42" s="27" t="str">
        <f>IF('詳細入力モード'!AB41="◯",'詳細入力モード'!AB41,"")</f>
        <v/>
      </c>
      <c r="I42" s="27"/>
      <c r="J42" s="27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7" t="str">
        <f>IF('詳細入力モード'!T42="◯",'詳細入力モード'!A42,"")</f>
        <v/>
      </c>
      <c r="B43" s="27" t="str">
        <f>IF('詳細入力モード'!T42="◯",'詳細入力モード'!S42,"")</f>
        <v/>
      </c>
      <c r="C43" s="27" t="str">
        <f>IF('詳細入力モード'!T42="◯",'詳細入力モード'!W42,"")</f>
        <v/>
      </c>
      <c r="D43" s="27" t="str">
        <f>IF('詳細入力モード'!T42="◯",'詳細入力モード'!R42,"")</f>
        <v/>
      </c>
      <c r="E43" s="27"/>
      <c r="F43" s="27"/>
      <c r="G43" s="27"/>
      <c r="H43" s="27" t="str">
        <f>IF('詳細入力モード'!AB42="◯",'詳細入力モード'!AB42,"")</f>
        <v/>
      </c>
      <c r="I43" s="27"/>
      <c r="J43" s="27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7" t="str">
        <f>IF('詳細入力モード'!T43="◯",'詳細入力モード'!A43,"")</f>
        <v/>
      </c>
      <c r="B44" s="27" t="str">
        <f>IF('詳細入力モード'!T43="◯",'詳細入力モード'!S43,"")</f>
        <v/>
      </c>
      <c r="C44" s="27" t="str">
        <f>IF('詳細入力モード'!T43="◯",'詳細入力モード'!W43,"")</f>
        <v/>
      </c>
      <c r="D44" s="27" t="str">
        <f>IF('詳細入力モード'!T43="◯",'詳細入力モード'!R43,"")</f>
        <v/>
      </c>
      <c r="E44" s="27"/>
      <c r="F44" s="27"/>
      <c r="G44" s="27"/>
      <c r="H44" s="27" t="str">
        <f>IF('詳細入力モード'!AB43="◯",'詳細入力モード'!AB43,"")</f>
        <v/>
      </c>
      <c r="I44" s="27"/>
      <c r="J44" s="27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7" t="str">
        <f>IF('詳細入力モード'!T44="◯",'詳細入力モード'!A44,"")</f>
        <v/>
      </c>
      <c r="B45" s="27" t="str">
        <f>IF('詳細入力モード'!T44="◯",'詳細入力モード'!S44,"")</f>
        <v/>
      </c>
      <c r="C45" s="27" t="str">
        <f>IF('詳細入力モード'!T44="◯",'詳細入力モード'!W44,"")</f>
        <v/>
      </c>
      <c r="D45" s="27" t="str">
        <f>IF('詳細入力モード'!T44="◯",'詳細入力モード'!R44,"")</f>
        <v/>
      </c>
      <c r="E45" s="27"/>
      <c r="F45" s="27"/>
      <c r="G45" s="27"/>
      <c r="H45" s="27" t="str">
        <f>IF('詳細入力モード'!AB44="◯",'詳細入力モード'!AB44,"")</f>
        <v/>
      </c>
      <c r="I45" s="27"/>
      <c r="J45" s="27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7" t="str">
        <f>IF('詳細入力モード'!T45="◯",'詳細入力モード'!A45,"")</f>
        <v/>
      </c>
      <c r="B46" s="27" t="str">
        <f>IF('詳細入力モード'!T45="◯",'詳細入力モード'!S45,"")</f>
        <v/>
      </c>
      <c r="C46" s="27" t="str">
        <f>IF('詳細入力モード'!T45="◯",'詳細入力モード'!W45,"")</f>
        <v/>
      </c>
      <c r="D46" s="27" t="str">
        <f>IF('詳細入力モード'!T45="◯",'詳細入力モード'!R45,"")</f>
        <v/>
      </c>
      <c r="E46" s="27"/>
      <c r="F46" s="27"/>
      <c r="G46" s="27"/>
      <c r="H46" s="27" t="str">
        <f>IF('詳細入力モード'!AB45="◯",'詳細入力モード'!AB45,"")</f>
        <v/>
      </c>
      <c r="I46" s="27"/>
      <c r="J46" s="27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7" t="str">
        <f>IF('詳細入力モード'!T46="◯",'詳細入力モード'!A46,"")</f>
        <v/>
      </c>
      <c r="B47" s="27" t="str">
        <f>IF('詳細入力モード'!T46="◯",'詳細入力モード'!S46,"")</f>
        <v/>
      </c>
      <c r="C47" s="27" t="str">
        <f>IF('詳細入力モード'!T46="◯",'詳細入力モード'!W46,"")</f>
        <v/>
      </c>
      <c r="D47" s="27" t="str">
        <f>IF('詳細入力モード'!T46="◯",'詳細入力モード'!R46,"")</f>
        <v/>
      </c>
      <c r="E47" s="27"/>
      <c r="F47" s="27"/>
      <c r="G47" s="27"/>
      <c r="H47" s="27" t="str">
        <f>IF('詳細入力モード'!AB46="◯",'詳細入力モード'!AB46,"")</f>
        <v/>
      </c>
      <c r="I47" s="27"/>
      <c r="J47" s="27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7" t="str">
        <f>IF('詳細入力モード'!T47="◯",'詳細入力モード'!A47,"")</f>
        <v/>
      </c>
      <c r="B48" s="27" t="str">
        <f>IF('詳細入力モード'!T47="◯",'詳細入力モード'!S47,"")</f>
        <v/>
      </c>
      <c r="C48" s="27" t="str">
        <f>IF('詳細入力モード'!T47="◯",'詳細入力モード'!W47,"")</f>
        <v/>
      </c>
      <c r="D48" s="27" t="str">
        <f>IF('詳細入力モード'!T47="◯",'詳細入力モード'!R47,"")</f>
        <v/>
      </c>
      <c r="E48" s="27"/>
      <c r="F48" s="27"/>
      <c r="G48" s="27"/>
      <c r="H48" s="27" t="str">
        <f>IF('詳細入力モード'!AB47="◯",'詳細入力モード'!AB47,"")</f>
        <v/>
      </c>
      <c r="I48" s="27"/>
      <c r="J48" s="27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7" t="str">
        <f>IF('詳細入力モード'!T48="◯",'詳細入力モード'!A48,"")</f>
        <v/>
      </c>
      <c r="B49" s="27" t="str">
        <f>IF('詳細入力モード'!T48="◯",'詳細入力モード'!S48,"")</f>
        <v/>
      </c>
      <c r="C49" s="27" t="str">
        <f>IF('詳細入力モード'!T48="◯",'詳細入力モード'!W48,"")</f>
        <v/>
      </c>
      <c r="D49" s="27" t="str">
        <f>IF('詳細入力モード'!T48="◯",'詳細入力モード'!R48,"")</f>
        <v/>
      </c>
      <c r="E49" s="27"/>
      <c r="F49" s="27"/>
      <c r="G49" s="27"/>
      <c r="H49" s="27" t="str">
        <f>IF('詳細入力モード'!AB48="◯",'詳細入力モード'!AB48,"")</f>
        <v/>
      </c>
      <c r="I49" s="27"/>
      <c r="J49" s="27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7" t="str">
        <f>IF('詳細入力モード'!T49="◯",'詳細入力モード'!A49,"")</f>
        <v/>
      </c>
      <c r="B50" s="27" t="str">
        <f>IF('詳細入力モード'!T49="◯",'詳細入力モード'!S49,"")</f>
        <v/>
      </c>
      <c r="C50" s="27" t="str">
        <f>IF('詳細入力モード'!T49="◯",'詳細入力モード'!W49,"")</f>
        <v/>
      </c>
      <c r="D50" s="27" t="str">
        <f>IF('詳細入力モード'!T49="◯",'詳細入力モード'!R49,"")</f>
        <v/>
      </c>
      <c r="E50" s="27"/>
      <c r="F50" s="27"/>
      <c r="G50" s="27"/>
      <c r="H50" s="27" t="str">
        <f>IF('詳細入力モード'!AB49="◯",'詳細入力モード'!AB49,"")</f>
        <v/>
      </c>
      <c r="I50" s="27"/>
      <c r="J50" s="27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7" t="str">
        <f>IF('詳細入力モード'!T50="◯",'詳細入力モード'!A50,"")</f>
        <v/>
      </c>
      <c r="B51" s="27" t="str">
        <f>IF('詳細入力モード'!T50="◯",'詳細入力モード'!S50,"")</f>
        <v/>
      </c>
      <c r="C51" s="27" t="str">
        <f>IF('詳細入力モード'!T50="◯",'詳細入力モード'!W50,"")</f>
        <v/>
      </c>
      <c r="D51" s="27" t="str">
        <f>IF('詳細入力モード'!T50="◯",'詳細入力モード'!R50,"")</f>
        <v/>
      </c>
      <c r="E51" s="27"/>
      <c r="F51" s="27"/>
      <c r="G51" s="27"/>
      <c r="H51" s="27" t="str">
        <f>IF('詳細入力モード'!AB50="◯",'詳細入力モード'!AB50,"")</f>
        <v/>
      </c>
      <c r="I51" s="27"/>
      <c r="J51" s="27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7" t="str">
        <f>IF('詳細入力モード'!T51="◯",'詳細入力モード'!A51,"")</f>
        <v/>
      </c>
      <c r="B52" s="27" t="str">
        <f>IF('詳細入力モード'!T51="◯",'詳細入力モード'!S51,"")</f>
        <v/>
      </c>
      <c r="C52" s="27" t="str">
        <f>IF('詳細入力モード'!T51="◯",'詳細入力モード'!W51,"")</f>
        <v/>
      </c>
      <c r="D52" s="27" t="str">
        <f>IF('詳細入力モード'!T51="◯",'詳細入力モード'!R51,"")</f>
        <v/>
      </c>
      <c r="E52" s="27"/>
      <c r="F52" s="27"/>
      <c r="G52" s="27"/>
      <c r="H52" s="27" t="str">
        <f>IF('詳細入力モード'!AB51="◯",'詳細入力モード'!AB51,"")</f>
        <v/>
      </c>
      <c r="I52" s="27"/>
      <c r="J52" s="27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7" t="str">
        <f>IF('詳細入力モード'!T52="◯",'詳細入力モード'!A52,"")</f>
        <v/>
      </c>
      <c r="B53" s="27" t="str">
        <f>IF('詳細入力モード'!T52="◯",'詳細入力モード'!S52,"")</f>
        <v/>
      </c>
      <c r="C53" s="27" t="str">
        <f>IF('詳細入力モード'!T52="◯",'詳細入力モード'!W52,"")</f>
        <v/>
      </c>
      <c r="D53" s="27" t="str">
        <f>IF('詳細入力モード'!T52="◯",'詳細入力モード'!R52,"")</f>
        <v/>
      </c>
      <c r="E53" s="27"/>
      <c r="F53" s="27"/>
      <c r="G53" s="27"/>
      <c r="H53" s="27" t="str">
        <f>IF('詳細入力モード'!AB52="◯",'詳細入力モード'!AB52,"")</f>
        <v/>
      </c>
      <c r="I53" s="27"/>
      <c r="J53" s="27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7" t="str">
        <f>IF('詳細入力モード'!T53="◯",'詳細入力モード'!A53,"")</f>
        <v/>
      </c>
      <c r="B54" s="27" t="str">
        <f>IF('詳細入力モード'!T53="◯",'詳細入力モード'!S53,"")</f>
        <v/>
      </c>
      <c r="C54" s="27" t="str">
        <f>IF('詳細入力モード'!T53="◯",'詳細入力モード'!W53,"")</f>
        <v/>
      </c>
      <c r="D54" s="27" t="str">
        <f>IF('詳細入力モード'!T53="◯",'詳細入力モード'!R53,"")</f>
        <v/>
      </c>
      <c r="E54" s="27"/>
      <c r="F54" s="27"/>
      <c r="G54" s="27"/>
      <c r="H54" s="27" t="str">
        <f>IF('詳細入力モード'!AB53="◯",'詳細入力モード'!AB53,"")</f>
        <v/>
      </c>
      <c r="I54" s="27"/>
      <c r="J54" s="27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7" t="str">
        <f>IF('詳細入力モード'!T54="◯",'詳細入力モード'!A54,"")</f>
        <v/>
      </c>
      <c r="B55" s="27" t="str">
        <f>IF('詳細入力モード'!T54="◯",'詳細入力モード'!S54,"")</f>
        <v/>
      </c>
      <c r="C55" s="27" t="str">
        <f>IF('詳細入力モード'!T54="◯",'詳細入力モード'!W54,"")</f>
        <v/>
      </c>
      <c r="D55" s="27" t="str">
        <f>IF('詳細入力モード'!T54="◯",'詳細入力モード'!R54,"")</f>
        <v/>
      </c>
      <c r="E55" s="27"/>
      <c r="F55" s="27"/>
      <c r="G55" s="27"/>
      <c r="H55" s="27" t="str">
        <f>IF('詳細入力モード'!AB54="◯",'詳細入力モード'!AB54,"")</f>
        <v/>
      </c>
      <c r="I55" s="27"/>
      <c r="J55" s="27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7" t="str">
        <f>IF('詳細入力モード'!T55="◯",'詳細入力モード'!A55,"")</f>
        <v/>
      </c>
      <c r="B56" s="27" t="str">
        <f>IF('詳細入力モード'!T55="◯",'詳細入力モード'!S55,"")</f>
        <v/>
      </c>
      <c r="C56" s="27" t="str">
        <f>IF('詳細入力モード'!T55="◯",'詳細入力モード'!W55,"")</f>
        <v/>
      </c>
      <c r="D56" s="27" t="str">
        <f>IF('詳細入力モード'!T55="◯",'詳細入力モード'!R55,"")</f>
        <v/>
      </c>
      <c r="E56" s="27"/>
      <c r="F56" s="27"/>
      <c r="G56" s="27"/>
      <c r="H56" s="27" t="str">
        <f>IF('詳細入力モード'!AB55="◯",'詳細入力モード'!AB55,"")</f>
        <v/>
      </c>
      <c r="I56" s="27"/>
      <c r="J56" s="27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7" t="str">
        <f>IF('詳細入力モード'!T56="◯",'詳細入力モード'!A56,"")</f>
        <v/>
      </c>
      <c r="B57" s="27" t="str">
        <f>IF('詳細入力モード'!T56="◯",'詳細入力モード'!S56,"")</f>
        <v/>
      </c>
      <c r="C57" s="27" t="str">
        <f>IF('詳細入力モード'!T56="◯",'詳細入力モード'!W56,"")</f>
        <v/>
      </c>
      <c r="D57" s="27" t="str">
        <f>IF('詳細入力モード'!T56="◯",'詳細入力モード'!R56,"")</f>
        <v/>
      </c>
      <c r="E57" s="27"/>
      <c r="F57" s="27"/>
      <c r="G57" s="27"/>
      <c r="H57" s="27" t="str">
        <f>IF('詳細入力モード'!AB56="◯",'詳細入力モード'!AB56,"")</f>
        <v/>
      </c>
      <c r="I57" s="27"/>
      <c r="J57" s="27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7" t="str">
        <f>IF('詳細入力モード'!T57="◯",'詳細入力モード'!A57,"")</f>
        <v/>
      </c>
      <c r="B58" s="27" t="str">
        <f>IF('詳細入力モード'!T57="◯",'詳細入力モード'!S57,"")</f>
        <v/>
      </c>
      <c r="C58" s="27" t="str">
        <f>IF('詳細入力モード'!T57="◯",'詳細入力モード'!W57,"")</f>
        <v/>
      </c>
      <c r="D58" s="27" t="str">
        <f>IF('詳細入力モード'!T57="◯",'詳細入力モード'!R57,"")</f>
        <v/>
      </c>
      <c r="E58" s="27"/>
      <c r="F58" s="27"/>
      <c r="G58" s="27"/>
      <c r="H58" s="27" t="str">
        <f>IF('詳細入力モード'!AB57="◯",'詳細入力モード'!AB57,"")</f>
        <v/>
      </c>
      <c r="I58" s="27"/>
      <c r="J58" s="27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7" t="str">
        <f>IF('詳細入力モード'!T58="◯",'詳細入力モード'!A58,"")</f>
        <v/>
      </c>
      <c r="B59" s="27" t="str">
        <f>IF('詳細入力モード'!T58="◯",'詳細入力モード'!S58,"")</f>
        <v/>
      </c>
      <c r="C59" s="27" t="str">
        <f>IF('詳細入力モード'!T58="◯",'詳細入力モード'!W58,"")</f>
        <v/>
      </c>
      <c r="D59" s="27" t="str">
        <f>IF('詳細入力モード'!T58="◯",'詳細入力モード'!R58,"")</f>
        <v/>
      </c>
      <c r="E59" s="27"/>
      <c r="F59" s="27"/>
      <c r="G59" s="27"/>
      <c r="H59" s="27" t="str">
        <f>IF('詳細入力モード'!AB58="◯",'詳細入力モード'!AB58,"")</f>
        <v/>
      </c>
      <c r="I59" s="27"/>
      <c r="J59" s="27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7" t="str">
        <f>IF('詳細入力モード'!T59="◯",'詳細入力モード'!A59,"")</f>
        <v/>
      </c>
      <c r="B60" s="27" t="str">
        <f>IF('詳細入力モード'!T59="◯",'詳細入力モード'!S59,"")</f>
        <v/>
      </c>
      <c r="C60" s="27" t="str">
        <f>IF('詳細入力モード'!T59="◯",'詳細入力モード'!W59,"")</f>
        <v/>
      </c>
      <c r="D60" s="27" t="str">
        <f>IF('詳細入力モード'!T59="◯",'詳細入力モード'!R59,"")</f>
        <v/>
      </c>
      <c r="E60" s="27"/>
      <c r="F60" s="27"/>
      <c r="G60" s="27"/>
      <c r="H60" s="27" t="str">
        <f>IF('詳細入力モード'!AB59="◯",'詳細入力モード'!AB59,"")</f>
        <v/>
      </c>
      <c r="I60" s="27"/>
      <c r="J60" s="27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7" t="str">
        <f>IF('詳細入力モード'!T60="◯",'詳細入力モード'!A60,"")</f>
        <v/>
      </c>
      <c r="B61" s="27" t="str">
        <f>IF('詳細入力モード'!T60="◯",'詳細入力モード'!S60,"")</f>
        <v/>
      </c>
      <c r="C61" s="27" t="str">
        <f>IF('詳細入力モード'!T60="◯",'詳細入力モード'!W60,"")</f>
        <v/>
      </c>
      <c r="D61" s="27" t="str">
        <f>IF('詳細入力モード'!T60="◯",'詳細入力モード'!R60,"")</f>
        <v/>
      </c>
      <c r="E61" s="27"/>
      <c r="F61" s="27"/>
      <c r="G61" s="27"/>
      <c r="H61" s="27" t="str">
        <f>IF('詳細入力モード'!AB60="◯",'詳細入力モード'!AB60,"")</f>
        <v/>
      </c>
      <c r="I61" s="27"/>
      <c r="J61" s="27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7" t="str">
        <f>IF('詳細入力モード'!T61="◯",'詳細入力モード'!A61,"")</f>
        <v/>
      </c>
      <c r="B62" s="27" t="str">
        <f>IF('詳細入力モード'!T61="◯",'詳細入力モード'!S61,"")</f>
        <v/>
      </c>
      <c r="C62" s="27" t="str">
        <f>IF('詳細入力モード'!T61="◯",'詳細入力モード'!W61,"")</f>
        <v/>
      </c>
      <c r="D62" s="27" t="str">
        <f>IF('詳細入力モード'!T61="◯",'詳細入力モード'!R61,"")</f>
        <v/>
      </c>
      <c r="E62" s="27"/>
      <c r="F62" s="27"/>
      <c r="G62" s="27"/>
      <c r="H62" s="27" t="str">
        <f>IF('詳細入力モード'!AB61="◯",'詳細入力モード'!AB61,"")</f>
        <v/>
      </c>
      <c r="I62" s="27"/>
      <c r="J62" s="27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7" t="str">
        <f>IF('詳細入力モード'!T62="◯",'詳細入力モード'!A62,"")</f>
        <v/>
      </c>
      <c r="B63" s="27" t="str">
        <f>IF('詳細入力モード'!T62="◯",'詳細入力モード'!S62,"")</f>
        <v/>
      </c>
      <c r="C63" s="27" t="str">
        <f>IF('詳細入力モード'!T62="◯",'詳細入力モード'!W62,"")</f>
        <v/>
      </c>
      <c r="D63" s="27" t="str">
        <f>IF('詳細入力モード'!T62="◯",'詳細入力モード'!R62,"")</f>
        <v/>
      </c>
      <c r="E63" s="27"/>
      <c r="F63" s="27"/>
      <c r="G63" s="27"/>
      <c r="H63" s="27" t="str">
        <f>IF('詳細入力モード'!AB62="◯",'詳細入力モード'!AB62,"")</f>
        <v/>
      </c>
      <c r="I63" s="27"/>
      <c r="J63" s="27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7" t="str">
        <f>IF('詳細入力モード'!T63="◯",'詳細入力モード'!A63,"")</f>
        <v/>
      </c>
      <c r="B64" s="27" t="str">
        <f>IF('詳細入力モード'!T63="◯",'詳細入力モード'!S63,"")</f>
        <v/>
      </c>
      <c r="C64" s="27" t="str">
        <f>IF('詳細入力モード'!T63="◯",'詳細入力モード'!W63,"")</f>
        <v/>
      </c>
      <c r="D64" s="27" t="str">
        <f>IF('詳細入力モード'!T63="◯",'詳細入力モード'!R63,"")</f>
        <v/>
      </c>
      <c r="E64" s="27"/>
      <c r="F64" s="27"/>
      <c r="G64" s="27"/>
      <c r="H64" s="27" t="str">
        <f>IF('詳細入力モード'!AB63="◯",'詳細入力モード'!AB63,"")</f>
        <v/>
      </c>
      <c r="I64" s="27"/>
      <c r="J64" s="27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7" t="str">
        <f>IF('詳細入力モード'!T64="◯",'詳細入力モード'!A64,"")</f>
        <v/>
      </c>
      <c r="B65" s="27" t="str">
        <f>IF('詳細入力モード'!T64="◯",'詳細入力モード'!S64,"")</f>
        <v/>
      </c>
      <c r="C65" s="27" t="str">
        <f>IF('詳細入力モード'!T64="◯",'詳細入力モード'!W64,"")</f>
        <v/>
      </c>
      <c r="D65" s="27" t="str">
        <f>IF('詳細入力モード'!T64="◯",'詳細入力モード'!R64,"")</f>
        <v/>
      </c>
      <c r="E65" s="27"/>
      <c r="F65" s="27"/>
      <c r="G65" s="27"/>
      <c r="H65" s="27" t="str">
        <f>IF('詳細入力モード'!AB64="◯",'詳細入力モード'!AB64,"")</f>
        <v/>
      </c>
      <c r="I65" s="27"/>
      <c r="J65" s="27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7" t="str">
        <f>IF('詳細入力モード'!T65="◯",'詳細入力モード'!A65,"")</f>
        <v/>
      </c>
      <c r="B66" s="27" t="str">
        <f>IF('詳細入力モード'!T65="◯",'詳細入力モード'!S65,"")</f>
        <v/>
      </c>
      <c r="C66" s="27" t="str">
        <f>IF('詳細入力モード'!T65="◯",'詳細入力モード'!W65,"")</f>
        <v/>
      </c>
      <c r="D66" s="27" t="str">
        <f>IF('詳細入力モード'!T65="◯",'詳細入力モード'!R65,"")</f>
        <v/>
      </c>
      <c r="E66" s="27"/>
      <c r="F66" s="27"/>
      <c r="G66" s="27"/>
      <c r="H66" s="27" t="str">
        <f>IF('詳細入力モード'!AB65="◯",'詳細入力モード'!AB65,"")</f>
        <v/>
      </c>
      <c r="I66" s="27"/>
      <c r="J66" s="27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7" t="str">
        <f>IF('詳細入力モード'!T66="◯",'詳細入力モード'!A66,"")</f>
        <v/>
      </c>
      <c r="B67" s="27" t="str">
        <f>IF('詳細入力モード'!T66="◯",'詳細入力モード'!S66,"")</f>
        <v/>
      </c>
      <c r="C67" s="27" t="str">
        <f>IF('詳細入力モード'!T66="◯",'詳細入力モード'!W66,"")</f>
        <v/>
      </c>
      <c r="D67" s="27" t="str">
        <f>IF('詳細入力モード'!T66="◯",'詳細入力モード'!R66,"")</f>
        <v/>
      </c>
      <c r="E67" s="27"/>
      <c r="F67" s="27"/>
      <c r="G67" s="27"/>
      <c r="H67" s="27" t="str">
        <f>IF('詳細入力モード'!AB66="◯",'詳細入力モード'!AB66,"")</f>
        <v/>
      </c>
      <c r="I67" s="27"/>
      <c r="J67" s="27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7" t="str">
        <f>IF('詳細入力モード'!T67="◯",'詳細入力モード'!A67,"")</f>
        <v/>
      </c>
      <c r="B68" s="27" t="str">
        <f>IF('詳細入力モード'!T67="◯",'詳細入力モード'!S67,"")</f>
        <v/>
      </c>
      <c r="C68" s="27" t="str">
        <f>IF('詳細入力モード'!T67="◯",'詳細入力モード'!W67,"")</f>
        <v/>
      </c>
      <c r="D68" s="27" t="str">
        <f>IF('詳細入力モード'!T67="◯",'詳細入力モード'!R67,"")</f>
        <v/>
      </c>
      <c r="E68" s="27"/>
      <c r="F68" s="27"/>
      <c r="G68" s="27"/>
      <c r="H68" s="27" t="str">
        <f>IF('詳細入力モード'!AB67="◯",'詳細入力モード'!AB67,"")</f>
        <v/>
      </c>
      <c r="I68" s="27"/>
      <c r="J68" s="27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7" t="str">
        <f>IF('詳細入力モード'!T68="◯",'詳細入力モード'!A68,"")</f>
        <v/>
      </c>
      <c r="B69" s="27" t="str">
        <f>IF('詳細入力モード'!T68="◯",'詳細入力モード'!S68,"")</f>
        <v/>
      </c>
      <c r="C69" s="27" t="str">
        <f>IF('詳細入力モード'!T68="◯",'詳細入力モード'!W68,"")</f>
        <v/>
      </c>
      <c r="D69" s="27" t="str">
        <f>IF('詳細入力モード'!T68="◯",'詳細入力モード'!R68,"")</f>
        <v/>
      </c>
      <c r="E69" s="27"/>
      <c r="F69" s="27"/>
      <c r="G69" s="27"/>
      <c r="H69" s="27" t="str">
        <f>IF('詳細入力モード'!AB68="◯",'詳細入力モード'!AB68,"")</f>
        <v/>
      </c>
      <c r="I69" s="27"/>
      <c r="J69" s="27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7" t="str">
        <f>IF('詳細入力モード'!T69="◯",'詳細入力モード'!A69,"")</f>
        <v/>
      </c>
      <c r="B70" s="27" t="str">
        <f>IF('詳細入力モード'!T69="◯",'詳細入力モード'!S69,"")</f>
        <v/>
      </c>
      <c r="C70" s="27" t="str">
        <f>IF('詳細入力モード'!T69="◯",'詳細入力モード'!W69,"")</f>
        <v/>
      </c>
      <c r="D70" s="27" t="str">
        <f>IF('詳細入力モード'!T69="◯",'詳細入力モード'!R69,"")</f>
        <v/>
      </c>
      <c r="E70" s="27"/>
      <c r="F70" s="27"/>
      <c r="G70" s="27"/>
      <c r="H70" s="27" t="str">
        <f>IF('詳細入力モード'!AB69="◯",'詳細入力モード'!AB69,"")</f>
        <v/>
      </c>
      <c r="I70" s="27"/>
      <c r="J70" s="27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7" t="str">
        <f>IF('詳細入力モード'!T70="◯",'詳細入力モード'!A70,"")</f>
        <v/>
      </c>
      <c r="B71" s="27" t="str">
        <f>IF('詳細入力モード'!T70="◯",'詳細入力モード'!S70,"")</f>
        <v/>
      </c>
      <c r="C71" s="27" t="str">
        <f>IF('詳細入力モード'!T70="◯",'詳細入力モード'!W70,"")</f>
        <v/>
      </c>
      <c r="D71" s="27" t="str">
        <f>IF('詳細入力モード'!T70="◯",'詳細入力モード'!R70,"")</f>
        <v/>
      </c>
      <c r="E71" s="27"/>
      <c r="F71" s="27"/>
      <c r="G71" s="27"/>
      <c r="H71" s="27" t="str">
        <f>IF('詳細入力モード'!AB70="◯",'詳細入力モード'!AB70,"")</f>
        <v/>
      </c>
      <c r="I71" s="27"/>
      <c r="J71" s="27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7" t="str">
        <f>IF('詳細入力モード'!T71="◯",'詳細入力モード'!A71,"")</f>
        <v/>
      </c>
      <c r="B72" s="27" t="str">
        <f>IF('詳細入力モード'!T71="◯",'詳細入力モード'!S71,"")</f>
        <v/>
      </c>
      <c r="C72" s="27" t="str">
        <f>IF('詳細入力モード'!T71="◯",'詳細入力モード'!W71,"")</f>
        <v/>
      </c>
      <c r="D72" s="27" t="str">
        <f>IF('詳細入力モード'!T71="◯",'詳細入力モード'!R71,"")</f>
        <v/>
      </c>
      <c r="E72" s="27"/>
      <c r="F72" s="27"/>
      <c r="G72" s="27"/>
      <c r="H72" s="27" t="str">
        <f>IF('詳細入力モード'!AB71="◯",'詳細入力モード'!AB71,"")</f>
        <v/>
      </c>
      <c r="I72" s="27"/>
      <c r="J72" s="27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7" t="str">
        <f>IF('詳細入力モード'!T72="◯",'詳細入力モード'!A72,"")</f>
        <v/>
      </c>
      <c r="B73" s="27" t="str">
        <f>IF('詳細入力モード'!T72="◯",'詳細入力モード'!S72,"")</f>
        <v/>
      </c>
      <c r="C73" s="27" t="str">
        <f>IF('詳細入力モード'!T72="◯",'詳細入力モード'!W72,"")</f>
        <v/>
      </c>
      <c r="D73" s="27" t="str">
        <f>IF('詳細入力モード'!T72="◯",'詳細入力モード'!R72,"")</f>
        <v/>
      </c>
      <c r="E73" s="27"/>
      <c r="F73" s="27"/>
      <c r="G73" s="27"/>
      <c r="H73" s="27" t="str">
        <f>IF('詳細入力モード'!AB72="◯",'詳細入力モード'!AB72,"")</f>
        <v/>
      </c>
      <c r="I73" s="27"/>
      <c r="J73" s="27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7" t="str">
        <f>IF('詳細入力モード'!T73="◯",'詳細入力モード'!A73,"")</f>
        <v/>
      </c>
      <c r="B74" s="27" t="str">
        <f>IF('詳細入力モード'!T73="◯",'詳細入力モード'!S73,"")</f>
        <v/>
      </c>
      <c r="C74" s="27" t="str">
        <f>IF('詳細入力モード'!T73="◯",'詳細入力モード'!W73,"")</f>
        <v/>
      </c>
      <c r="D74" s="27" t="str">
        <f>IF('詳細入力モード'!T73="◯",'詳細入力モード'!R73,"")</f>
        <v/>
      </c>
      <c r="E74" s="27"/>
      <c r="F74" s="27"/>
      <c r="G74" s="27"/>
      <c r="H74" s="27" t="str">
        <f>IF('詳細入力モード'!AB73="◯",'詳細入力モード'!AB73,"")</f>
        <v/>
      </c>
      <c r="I74" s="27"/>
      <c r="J74" s="27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7" t="str">
        <f>IF('詳細入力モード'!T74="◯",'詳細入力モード'!A74,"")</f>
        <v/>
      </c>
      <c r="B75" s="27" t="str">
        <f>IF('詳細入力モード'!T74="◯",'詳細入力モード'!S74,"")</f>
        <v/>
      </c>
      <c r="C75" s="27" t="str">
        <f>IF('詳細入力モード'!T74="◯",'詳細入力モード'!W74,"")</f>
        <v/>
      </c>
      <c r="D75" s="27" t="str">
        <f>IF('詳細入力モード'!T74="◯",'詳細入力モード'!R74,"")</f>
        <v/>
      </c>
      <c r="E75" s="27"/>
      <c r="F75" s="27"/>
      <c r="G75" s="27"/>
      <c r="H75" s="27" t="str">
        <f>IF('詳細入力モード'!AB74="◯",'詳細入力モード'!AB74,"")</f>
        <v/>
      </c>
      <c r="I75" s="27"/>
      <c r="J75" s="27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7" t="str">
        <f>IF('詳細入力モード'!T75="◯",'詳細入力モード'!A75,"")</f>
        <v/>
      </c>
      <c r="B76" s="27" t="str">
        <f>IF('詳細入力モード'!T75="◯",'詳細入力モード'!S75,"")</f>
        <v/>
      </c>
      <c r="C76" s="27" t="str">
        <f>IF('詳細入力モード'!T75="◯",'詳細入力モード'!W75,"")</f>
        <v/>
      </c>
      <c r="D76" s="27" t="str">
        <f>IF('詳細入力モード'!T75="◯",'詳細入力モード'!R75,"")</f>
        <v/>
      </c>
      <c r="E76" s="27"/>
      <c r="F76" s="27"/>
      <c r="G76" s="27"/>
      <c r="H76" s="27" t="str">
        <f>IF('詳細入力モード'!AB75="◯",'詳細入力モード'!AB75,"")</f>
        <v/>
      </c>
      <c r="I76" s="27"/>
      <c r="J76" s="27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7" t="str">
        <f>IF('詳細入力モード'!T76="◯",'詳細入力モード'!A76,"")</f>
        <v/>
      </c>
      <c r="B77" s="27" t="str">
        <f>IF('詳細入力モード'!T76="◯",'詳細入力モード'!S76,"")</f>
        <v/>
      </c>
      <c r="C77" s="27" t="str">
        <f>IF('詳細入力モード'!T76="◯",'詳細入力モード'!W76,"")</f>
        <v/>
      </c>
      <c r="D77" s="27" t="str">
        <f>IF('詳細入力モード'!T76="◯",'詳細入力モード'!R76,"")</f>
        <v/>
      </c>
      <c r="E77" s="27"/>
      <c r="F77" s="27"/>
      <c r="G77" s="27"/>
      <c r="H77" s="27" t="str">
        <f>IF('詳細入力モード'!AB76="◯",'詳細入力モード'!AB76,"")</f>
        <v/>
      </c>
      <c r="I77" s="27"/>
      <c r="J77" s="27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7" t="str">
        <f>IF('詳細入力モード'!T77="◯",'詳細入力モード'!A77,"")</f>
        <v/>
      </c>
      <c r="B78" s="27" t="str">
        <f>IF('詳細入力モード'!T77="◯",'詳細入力モード'!S77,"")</f>
        <v/>
      </c>
      <c r="C78" s="27" t="str">
        <f>IF('詳細入力モード'!T77="◯",'詳細入力モード'!W77,"")</f>
        <v/>
      </c>
      <c r="D78" s="27" t="str">
        <f>IF('詳細入力モード'!T77="◯",'詳細入力モード'!R77,"")</f>
        <v/>
      </c>
      <c r="E78" s="27"/>
      <c r="F78" s="27"/>
      <c r="G78" s="27"/>
      <c r="H78" s="27" t="str">
        <f>IF('詳細入力モード'!AB77="◯",'詳細入力モード'!AB77,"")</f>
        <v/>
      </c>
      <c r="I78" s="27"/>
      <c r="J78" s="27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7" t="str">
        <f>IF('詳細入力モード'!T78="◯",'詳細入力モード'!A78,"")</f>
        <v/>
      </c>
      <c r="B79" s="27" t="str">
        <f>IF('詳細入力モード'!T78="◯",'詳細入力モード'!S78,"")</f>
        <v/>
      </c>
      <c r="C79" s="27" t="str">
        <f>IF('詳細入力モード'!T78="◯",'詳細入力モード'!W78,"")</f>
        <v/>
      </c>
      <c r="D79" s="27" t="str">
        <f>IF('詳細入力モード'!T78="◯",'詳細入力モード'!R78,"")</f>
        <v/>
      </c>
      <c r="E79" s="27"/>
      <c r="F79" s="27"/>
      <c r="G79" s="27"/>
      <c r="H79" s="27" t="str">
        <f>IF('詳細入力モード'!AB78="◯",'詳細入力モード'!AB78,"")</f>
        <v/>
      </c>
      <c r="I79" s="27"/>
      <c r="J79" s="27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7" t="str">
        <f>IF('詳細入力モード'!T79="◯",'詳細入力モード'!A79,"")</f>
        <v/>
      </c>
      <c r="B80" s="27" t="str">
        <f>IF('詳細入力モード'!T79="◯",'詳細入力モード'!S79,"")</f>
        <v/>
      </c>
      <c r="C80" s="27" t="str">
        <f>IF('詳細入力モード'!T79="◯",'詳細入力モード'!W79,"")</f>
        <v/>
      </c>
      <c r="D80" s="27" t="str">
        <f>IF('詳細入力モード'!T79="◯",'詳細入力モード'!R79,"")</f>
        <v/>
      </c>
      <c r="E80" s="27"/>
      <c r="F80" s="27"/>
      <c r="G80" s="27"/>
      <c r="H80" s="27" t="str">
        <f>IF('詳細入力モード'!AB79="◯",'詳細入力モード'!AB79,"")</f>
        <v/>
      </c>
      <c r="I80" s="27"/>
      <c r="J80" s="27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7" t="str">
        <f>IF('詳細入力モード'!T80="◯",'詳細入力モード'!A80,"")</f>
        <v/>
      </c>
      <c r="B81" s="27" t="str">
        <f>IF('詳細入力モード'!T80="◯",'詳細入力モード'!S80,"")</f>
        <v/>
      </c>
      <c r="C81" s="27" t="str">
        <f>IF('詳細入力モード'!T80="◯",'詳細入力モード'!W80,"")</f>
        <v/>
      </c>
      <c r="D81" s="27" t="str">
        <f>IF('詳細入力モード'!T80="◯",'詳細入力モード'!R80,"")</f>
        <v/>
      </c>
      <c r="E81" s="27"/>
      <c r="F81" s="27"/>
      <c r="G81" s="27"/>
      <c r="H81" s="27" t="str">
        <f>IF('詳細入力モード'!AB80="◯",'詳細入力モード'!AB80,"")</f>
        <v/>
      </c>
      <c r="I81" s="27"/>
      <c r="J81" s="27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7" t="str">
        <f>IF('詳細入力モード'!T81="◯",'詳細入力モード'!A81,"")</f>
        <v/>
      </c>
      <c r="B82" s="27" t="str">
        <f>IF('詳細入力モード'!T81="◯",'詳細入力モード'!S81,"")</f>
        <v/>
      </c>
      <c r="C82" s="27" t="str">
        <f>IF('詳細入力モード'!T81="◯",'詳細入力モード'!W81,"")</f>
        <v/>
      </c>
      <c r="D82" s="27" t="str">
        <f>IF('詳細入力モード'!T81="◯",'詳細入力モード'!R81,"")</f>
        <v/>
      </c>
      <c r="E82" s="27"/>
      <c r="F82" s="27"/>
      <c r="G82" s="27"/>
      <c r="H82" s="27" t="str">
        <f>IF('詳細入力モード'!AB81="◯",'詳細入力モード'!AB81,"")</f>
        <v/>
      </c>
      <c r="I82" s="27"/>
      <c r="J82" s="27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7" t="str">
        <f>IF('詳細入力モード'!T82="◯",'詳細入力モード'!A82,"")</f>
        <v/>
      </c>
      <c r="B83" s="27" t="str">
        <f>IF('詳細入力モード'!T82="◯",'詳細入力モード'!S82,"")</f>
        <v/>
      </c>
      <c r="C83" s="27" t="str">
        <f>IF('詳細入力モード'!T82="◯",'詳細入力モード'!W82,"")</f>
        <v/>
      </c>
      <c r="D83" s="27" t="str">
        <f>IF('詳細入力モード'!T82="◯",'詳細入力モード'!R82,"")</f>
        <v/>
      </c>
      <c r="E83" s="27"/>
      <c r="F83" s="27"/>
      <c r="G83" s="27"/>
      <c r="H83" s="27" t="str">
        <f>IF('詳細入力モード'!AB82="◯",'詳細入力モード'!AB82,"")</f>
        <v/>
      </c>
      <c r="I83" s="27"/>
      <c r="J83" s="27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7" t="str">
        <f>IF('詳細入力モード'!T83="◯",'詳細入力モード'!A83,"")</f>
        <v/>
      </c>
      <c r="B84" s="27" t="str">
        <f>IF('詳細入力モード'!T83="◯",'詳細入力モード'!S83,"")</f>
        <v/>
      </c>
      <c r="C84" s="27" t="str">
        <f>IF('詳細入力モード'!T83="◯",'詳細入力モード'!W83,"")</f>
        <v/>
      </c>
      <c r="D84" s="27" t="str">
        <f>IF('詳細入力モード'!T83="◯",'詳細入力モード'!R83,"")</f>
        <v/>
      </c>
      <c r="E84" s="27"/>
      <c r="F84" s="27"/>
      <c r="G84" s="27"/>
      <c r="H84" s="27" t="str">
        <f>IF('詳細入力モード'!AB83="◯",'詳細入力モード'!AB83,"")</f>
        <v/>
      </c>
      <c r="I84" s="27"/>
      <c r="J84" s="27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7" t="str">
        <f>IF('詳細入力モード'!T84="◯",'詳細入力モード'!A84,"")</f>
        <v/>
      </c>
      <c r="B85" s="27" t="str">
        <f>IF('詳細入力モード'!T84="◯",'詳細入力モード'!S84,"")</f>
        <v/>
      </c>
      <c r="C85" s="27" t="str">
        <f>IF('詳細入力モード'!T84="◯",'詳細入力モード'!W84,"")</f>
        <v/>
      </c>
      <c r="D85" s="27" t="str">
        <f>IF('詳細入力モード'!T84="◯",'詳細入力モード'!R84,"")</f>
        <v/>
      </c>
      <c r="E85" s="27"/>
      <c r="F85" s="27"/>
      <c r="G85" s="27"/>
      <c r="H85" s="27" t="str">
        <f>IF('詳細入力モード'!AB84="◯",'詳細入力モード'!AB84,"")</f>
        <v/>
      </c>
      <c r="I85" s="27"/>
      <c r="J85" s="27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7" t="str">
        <f>IF('詳細入力モード'!T85="◯",'詳細入力モード'!A85,"")</f>
        <v/>
      </c>
      <c r="B86" s="27" t="str">
        <f>IF('詳細入力モード'!T85="◯",'詳細入力モード'!S85,"")</f>
        <v/>
      </c>
      <c r="C86" s="27" t="str">
        <f>IF('詳細入力モード'!T85="◯",'詳細入力モード'!W85,"")</f>
        <v/>
      </c>
      <c r="D86" s="27" t="str">
        <f>IF('詳細入力モード'!T85="◯",'詳細入力モード'!R85,"")</f>
        <v/>
      </c>
      <c r="E86" s="27"/>
      <c r="F86" s="27"/>
      <c r="G86" s="27"/>
      <c r="H86" s="27" t="str">
        <f>IF('詳細入力モード'!AB85="◯",'詳細入力モード'!AB85,"")</f>
        <v/>
      </c>
      <c r="I86" s="27"/>
      <c r="J86" s="27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7" t="str">
        <f>IF('詳細入力モード'!T86="◯",'詳細入力モード'!A86,"")</f>
        <v/>
      </c>
      <c r="B87" s="27" t="str">
        <f>IF('詳細入力モード'!T86="◯",'詳細入力モード'!S86,"")</f>
        <v/>
      </c>
      <c r="C87" s="27" t="str">
        <f>IF('詳細入力モード'!T86="◯",'詳細入力モード'!W86,"")</f>
        <v/>
      </c>
      <c r="D87" s="27" t="str">
        <f>IF('詳細入力モード'!T86="◯",'詳細入力モード'!R86,"")</f>
        <v/>
      </c>
      <c r="E87" s="27"/>
      <c r="F87" s="27"/>
      <c r="G87" s="27"/>
      <c r="H87" s="27" t="str">
        <f>IF('詳細入力モード'!AB86="◯",'詳細入力モード'!AB86,"")</f>
        <v/>
      </c>
      <c r="I87" s="27"/>
      <c r="J87" s="27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7" t="str">
        <f>IF('詳細入力モード'!T87="◯",'詳細入力モード'!A87,"")</f>
        <v/>
      </c>
      <c r="B88" s="27" t="str">
        <f>IF('詳細入力モード'!T87="◯",'詳細入力モード'!S87,"")</f>
        <v/>
      </c>
      <c r="C88" s="27" t="str">
        <f>IF('詳細入力モード'!T87="◯",'詳細入力モード'!W87,"")</f>
        <v/>
      </c>
      <c r="D88" s="27" t="str">
        <f>IF('詳細入力モード'!T87="◯",'詳細入力モード'!R87,"")</f>
        <v/>
      </c>
      <c r="E88" s="27"/>
      <c r="F88" s="27"/>
      <c r="G88" s="27"/>
      <c r="H88" s="27" t="str">
        <f>IF('詳細入力モード'!AB87="◯",'詳細入力モード'!AB87,"")</f>
        <v/>
      </c>
      <c r="I88" s="27"/>
      <c r="J88" s="27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7" t="str">
        <f>IF('詳細入力モード'!T88="◯",'詳細入力モード'!A88,"")</f>
        <v/>
      </c>
      <c r="B89" s="27" t="str">
        <f>IF('詳細入力モード'!T88="◯",'詳細入力モード'!S88,"")</f>
        <v/>
      </c>
      <c r="C89" s="27" t="str">
        <f>IF('詳細入力モード'!T88="◯",'詳細入力モード'!W88,"")</f>
        <v/>
      </c>
      <c r="D89" s="27" t="str">
        <f>IF('詳細入力モード'!T88="◯",'詳細入力モード'!R88,"")</f>
        <v/>
      </c>
      <c r="E89" s="27"/>
      <c r="F89" s="27"/>
      <c r="G89" s="27"/>
      <c r="H89" s="27" t="str">
        <f>IF('詳細入力モード'!AB88="◯",'詳細入力モード'!AB88,"")</f>
        <v/>
      </c>
      <c r="I89" s="27"/>
      <c r="J89" s="27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7" t="str">
        <f>IF('詳細入力モード'!T89="◯",'詳細入力モード'!A89,"")</f>
        <v/>
      </c>
      <c r="B90" s="27" t="str">
        <f>IF('詳細入力モード'!T89="◯",'詳細入力モード'!S89,"")</f>
        <v/>
      </c>
      <c r="C90" s="27" t="str">
        <f>IF('詳細入力モード'!T89="◯",'詳細入力モード'!W89,"")</f>
        <v/>
      </c>
      <c r="D90" s="27" t="str">
        <f>IF('詳細入力モード'!T89="◯",'詳細入力モード'!R89,"")</f>
        <v/>
      </c>
      <c r="E90" s="27"/>
      <c r="F90" s="27"/>
      <c r="G90" s="27"/>
      <c r="H90" s="27" t="str">
        <f>IF('詳細入力モード'!AB89="◯",'詳細入力モード'!AB89,"")</f>
        <v/>
      </c>
      <c r="I90" s="27"/>
      <c r="J90" s="27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7" t="str">
        <f>IF('詳細入力モード'!T90="◯",'詳細入力モード'!A90,"")</f>
        <v/>
      </c>
      <c r="B91" s="27" t="str">
        <f>IF('詳細入力モード'!T90="◯",'詳細入力モード'!S90,"")</f>
        <v/>
      </c>
      <c r="C91" s="27" t="str">
        <f>IF('詳細入力モード'!T90="◯",'詳細入力モード'!W90,"")</f>
        <v/>
      </c>
      <c r="D91" s="27" t="str">
        <f>IF('詳細入力モード'!T90="◯",'詳細入力モード'!R90,"")</f>
        <v/>
      </c>
      <c r="E91" s="27"/>
      <c r="F91" s="27"/>
      <c r="G91" s="27"/>
      <c r="H91" s="27" t="str">
        <f>IF('詳細入力モード'!AB90="◯",'詳細入力モード'!AB90,"")</f>
        <v/>
      </c>
      <c r="I91" s="27"/>
      <c r="J91" s="27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7" t="str">
        <f>IF('詳細入力モード'!T91="◯",'詳細入力モード'!A91,"")</f>
        <v/>
      </c>
      <c r="B92" s="27" t="str">
        <f>IF('詳細入力モード'!T91="◯",'詳細入力モード'!S91,"")</f>
        <v/>
      </c>
      <c r="C92" s="27" t="str">
        <f>IF('詳細入力モード'!T91="◯",'詳細入力モード'!W91,"")</f>
        <v/>
      </c>
      <c r="D92" s="27" t="str">
        <f>IF('詳細入力モード'!T91="◯",'詳細入力モード'!R91,"")</f>
        <v/>
      </c>
      <c r="E92" s="27"/>
      <c r="F92" s="27"/>
      <c r="G92" s="27"/>
      <c r="H92" s="27" t="str">
        <f>IF('詳細入力モード'!AB91="◯",'詳細入力モード'!AB91,"")</f>
        <v/>
      </c>
      <c r="I92" s="27"/>
      <c r="J92" s="27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7" t="str">
        <f>IF('詳細入力モード'!T92="◯",'詳細入力モード'!A92,"")</f>
        <v/>
      </c>
      <c r="B93" s="27" t="str">
        <f>IF('詳細入力モード'!T92="◯",'詳細入力モード'!S92,"")</f>
        <v/>
      </c>
      <c r="C93" s="27" t="str">
        <f>IF('詳細入力モード'!T92="◯",'詳細入力モード'!W92,"")</f>
        <v/>
      </c>
      <c r="D93" s="27" t="str">
        <f>IF('詳細入力モード'!T92="◯",'詳細入力モード'!R92,"")</f>
        <v/>
      </c>
      <c r="E93" s="27"/>
      <c r="F93" s="27"/>
      <c r="G93" s="27"/>
      <c r="H93" s="27" t="str">
        <f>IF('詳細入力モード'!AB92="◯",'詳細入力モード'!AB92,"")</f>
        <v/>
      </c>
      <c r="I93" s="27"/>
      <c r="J93" s="27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7" t="str">
        <f>IF('詳細入力モード'!T93="◯",'詳細入力モード'!A93,"")</f>
        <v/>
      </c>
      <c r="B94" s="27" t="str">
        <f>IF('詳細入力モード'!T93="◯",'詳細入力モード'!S93,"")</f>
        <v/>
      </c>
      <c r="C94" s="27" t="str">
        <f>IF('詳細入力モード'!T93="◯",'詳細入力モード'!W93,"")</f>
        <v/>
      </c>
      <c r="D94" s="27" t="str">
        <f>IF('詳細入力モード'!T93="◯",'詳細入力モード'!R93,"")</f>
        <v/>
      </c>
      <c r="E94" s="27"/>
      <c r="F94" s="27"/>
      <c r="G94" s="27"/>
      <c r="H94" s="27" t="str">
        <f>IF('詳細入力モード'!AB93="◯",'詳細入力モード'!AB93,"")</f>
        <v/>
      </c>
      <c r="I94" s="27"/>
      <c r="J94" s="27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7" t="str">
        <f>IF('詳細入力モード'!T94="◯",'詳細入力モード'!A94,"")</f>
        <v/>
      </c>
      <c r="B95" s="27" t="str">
        <f>IF('詳細入力モード'!T94="◯",'詳細入力モード'!S94,"")</f>
        <v/>
      </c>
      <c r="C95" s="27" t="str">
        <f>IF('詳細入力モード'!T94="◯",'詳細入力モード'!W94,"")</f>
        <v/>
      </c>
      <c r="D95" s="27" t="str">
        <f>IF('詳細入力モード'!T94="◯",'詳細入力モード'!R94,"")</f>
        <v/>
      </c>
      <c r="E95" s="27"/>
      <c r="F95" s="27"/>
      <c r="G95" s="27"/>
      <c r="H95" s="27" t="str">
        <f>IF('詳細入力モード'!AB94="◯",'詳細入力モード'!AB94,"")</f>
        <v/>
      </c>
      <c r="I95" s="27"/>
      <c r="J95" s="27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7" t="str">
        <f>IF('詳細入力モード'!T95="◯",'詳細入力モード'!A95,"")</f>
        <v/>
      </c>
      <c r="B96" s="27" t="str">
        <f>IF('詳細入力モード'!T95="◯",'詳細入力モード'!S95,"")</f>
        <v/>
      </c>
      <c r="C96" s="27" t="str">
        <f>IF('詳細入力モード'!T95="◯",'詳細入力モード'!W95,"")</f>
        <v/>
      </c>
      <c r="D96" s="27" t="str">
        <f>IF('詳細入力モード'!T95="◯",'詳細入力モード'!R95,"")</f>
        <v/>
      </c>
      <c r="E96" s="27"/>
      <c r="F96" s="27"/>
      <c r="G96" s="27"/>
      <c r="H96" s="27" t="str">
        <f>IF('詳細入力モード'!AB95="◯",'詳細入力モード'!AB95,"")</f>
        <v/>
      </c>
      <c r="I96" s="27"/>
      <c r="J96" s="27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7" t="str">
        <f>IF('詳細入力モード'!T96="◯",'詳細入力モード'!A96,"")</f>
        <v/>
      </c>
      <c r="B97" s="27" t="str">
        <f>IF('詳細入力モード'!T96="◯",'詳細入力モード'!S96,"")</f>
        <v/>
      </c>
      <c r="C97" s="27" t="str">
        <f>IF('詳細入力モード'!T96="◯",'詳細入力モード'!W96,"")</f>
        <v/>
      </c>
      <c r="D97" s="27" t="str">
        <f>IF('詳細入力モード'!T96="◯",'詳細入力モード'!R96,"")</f>
        <v/>
      </c>
      <c r="E97" s="27"/>
      <c r="F97" s="27"/>
      <c r="G97" s="27"/>
      <c r="H97" s="27" t="str">
        <f>IF('詳細入力モード'!AB96="◯",'詳細入力モード'!AB96,"")</f>
        <v/>
      </c>
      <c r="I97" s="27"/>
      <c r="J97" s="27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7" t="str">
        <f>IF('詳細入力モード'!T97="◯",'詳細入力モード'!A97,"")</f>
        <v/>
      </c>
      <c r="B98" s="27" t="str">
        <f>IF('詳細入力モード'!T97="◯",'詳細入力モード'!S97,"")</f>
        <v/>
      </c>
      <c r="C98" s="27" t="str">
        <f>IF('詳細入力モード'!T97="◯",'詳細入力モード'!W97,"")</f>
        <v/>
      </c>
      <c r="D98" s="27" t="str">
        <f>IF('詳細入力モード'!T97="◯",'詳細入力モード'!R97,"")</f>
        <v/>
      </c>
      <c r="E98" s="27"/>
      <c r="F98" s="27"/>
      <c r="G98" s="27"/>
      <c r="H98" s="27" t="str">
        <f>IF('詳細入力モード'!AB97="◯",'詳細入力モード'!AB97,"")</f>
        <v/>
      </c>
      <c r="I98" s="27"/>
      <c r="J98" s="27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7" t="str">
        <f>IF('詳細入力モード'!T98="◯",'詳細入力モード'!A98,"")</f>
        <v/>
      </c>
      <c r="B99" s="27" t="str">
        <f>IF('詳細入力モード'!T98="◯",'詳細入力モード'!S98,"")</f>
        <v/>
      </c>
      <c r="C99" s="27" t="str">
        <f>IF('詳細入力モード'!T98="◯",'詳細入力モード'!W98,"")</f>
        <v/>
      </c>
      <c r="D99" s="27" t="str">
        <f>IF('詳細入力モード'!T98="◯",'詳細入力モード'!R98,"")</f>
        <v/>
      </c>
      <c r="E99" s="27"/>
      <c r="F99" s="27"/>
      <c r="G99" s="27"/>
      <c r="H99" s="27" t="str">
        <f>IF('詳細入力モード'!AB98="◯",'詳細入力モード'!AB98,"")</f>
        <v/>
      </c>
      <c r="I99" s="27"/>
      <c r="J99" s="27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7" t="str">
        <f>IF('詳細入力モード'!T99="◯",'詳細入力モード'!A99,"")</f>
        <v/>
      </c>
      <c r="B100" s="27" t="str">
        <f>IF('詳細入力モード'!T99="◯",'詳細入力モード'!S99,"")</f>
        <v/>
      </c>
      <c r="C100" s="27" t="str">
        <f>IF('詳細入力モード'!T99="◯",'詳細入力モード'!W99,"")</f>
        <v/>
      </c>
      <c r="D100" s="27" t="str">
        <f>IF('詳細入力モード'!T99="◯",'詳細入力モード'!R99,"")</f>
        <v/>
      </c>
      <c r="E100" s="27"/>
      <c r="F100" s="27"/>
      <c r="G100" s="27"/>
      <c r="H100" s="27" t="str">
        <f>IF('詳細入力モード'!AB99="◯",'詳細入力モード'!AB99,"")</f>
        <v/>
      </c>
      <c r="I100" s="27"/>
      <c r="J100" s="27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7" t="str">
        <f>IF('詳細入力モード'!T100="◯",'詳細入力モード'!A100,"")</f>
        <v/>
      </c>
      <c r="B101" s="27" t="str">
        <f>IF('詳細入力モード'!T100="◯",'詳細入力モード'!S100,"")</f>
        <v/>
      </c>
      <c r="C101" s="27" t="str">
        <f>IF('詳細入力モード'!T100="◯",'詳細入力モード'!W100,"")</f>
        <v/>
      </c>
      <c r="D101" s="27" t="str">
        <f>IF('詳細入力モード'!T100="◯",'詳細入力モード'!R100,"")</f>
        <v/>
      </c>
      <c r="E101" s="27"/>
      <c r="F101" s="27"/>
      <c r="G101" s="27"/>
      <c r="H101" s="27" t="str">
        <f>IF('詳細入力モード'!AB100="◯",'詳細入力モード'!AB100,"")</f>
        <v/>
      </c>
      <c r="I101" s="27"/>
      <c r="J101" s="27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7" t="str">
        <f>IF('詳細入力モード'!T101="◯",'詳細入力モード'!A101,"")</f>
        <v/>
      </c>
      <c r="B102" s="27" t="str">
        <f>IF('詳細入力モード'!T101="◯",'詳細入力モード'!S101,"")</f>
        <v/>
      </c>
      <c r="C102" s="27" t="str">
        <f>IF('詳細入力モード'!T101="◯",'詳細入力モード'!W101,"")</f>
        <v/>
      </c>
      <c r="D102" s="27" t="str">
        <f>IF('詳細入力モード'!T101="◯",'詳細入力モード'!R101,"")</f>
        <v/>
      </c>
      <c r="E102" s="27"/>
      <c r="F102" s="27"/>
      <c r="G102" s="27"/>
      <c r="H102" s="27" t="str">
        <f>IF('詳細入力モード'!AB101="◯",'詳細入力モード'!AB101,"")</f>
        <v/>
      </c>
      <c r="I102" s="27"/>
      <c r="J102" s="27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7" t="str">
        <f>IF('詳細入力モード'!T102="◯",'詳細入力モード'!A102,"")</f>
        <v/>
      </c>
      <c r="B103" s="27" t="str">
        <f>IF('詳細入力モード'!T102="◯",'詳細入力モード'!S102,"")</f>
        <v/>
      </c>
      <c r="C103" s="27" t="str">
        <f>IF('詳細入力モード'!T102="◯",'詳細入力モード'!W102,"")</f>
        <v/>
      </c>
      <c r="D103" s="27" t="str">
        <f>IF('詳細入力モード'!T102="◯",'詳細入力モード'!R102,"")</f>
        <v/>
      </c>
      <c r="E103" s="27"/>
      <c r="F103" s="27"/>
      <c r="G103" s="27"/>
      <c r="H103" s="27" t="str">
        <f>IF('詳細入力モード'!AB102="◯",'詳細入力モード'!AB102,"")</f>
        <v/>
      </c>
      <c r="I103" s="27"/>
      <c r="J103" s="27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7" t="str">
        <f>IF('詳細入力モード'!T103="◯",'詳細入力モード'!A103,"")</f>
        <v/>
      </c>
      <c r="B104" s="27" t="str">
        <f>IF('詳細入力モード'!T103="◯",'詳細入力モード'!S103,"")</f>
        <v/>
      </c>
      <c r="C104" s="27" t="str">
        <f>IF('詳細入力モード'!T103="◯",'詳細入力モード'!W103,"")</f>
        <v/>
      </c>
      <c r="D104" s="27" t="str">
        <f>IF('詳細入力モード'!T103="◯",'詳細入力モード'!R103,"")</f>
        <v/>
      </c>
      <c r="E104" s="27"/>
      <c r="F104" s="27"/>
      <c r="G104" s="27"/>
      <c r="H104" s="27" t="str">
        <f>IF('詳細入力モード'!AB103="◯",'詳細入力モード'!AB103,"")</f>
        <v/>
      </c>
      <c r="I104" s="27"/>
      <c r="J104" s="27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7" t="str">
        <f>IF('詳細入力モード'!T104="◯",'詳細入力モード'!A104,"")</f>
        <v/>
      </c>
      <c r="B105" s="27" t="str">
        <f>IF('詳細入力モード'!T104="◯",'詳細入力モード'!S104,"")</f>
        <v/>
      </c>
      <c r="C105" s="27" t="str">
        <f>IF('詳細入力モード'!T104="◯",'詳細入力モード'!W104,"")</f>
        <v/>
      </c>
      <c r="D105" s="27" t="str">
        <f>IF('詳細入力モード'!T104="◯",'詳細入力モード'!R104,"")</f>
        <v/>
      </c>
      <c r="E105" s="27"/>
      <c r="F105" s="27"/>
      <c r="G105" s="27"/>
      <c r="H105" s="27" t="str">
        <f>IF('詳細入力モード'!AB104="◯",'詳細入力モード'!AB104,"")</f>
        <v/>
      </c>
      <c r="I105" s="27"/>
      <c r="J105" s="27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7" t="str">
        <f>IF('詳細入力モード'!T105="◯",'詳細入力モード'!A105,"")</f>
        <v/>
      </c>
      <c r="B106" s="27" t="str">
        <f>IF('詳細入力モード'!T105="◯",'詳細入力モード'!S105,"")</f>
        <v/>
      </c>
      <c r="C106" s="27" t="str">
        <f>IF('詳細入力モード'!T105="◯",'詳細入力モード'!W105,"")</f>
        <v/>
      </c>
      <c r="D106" s="27" t="str">
        <f>IF('詳細入力モード'!T105="◯",'詳細入力モード'!R105,"")</f>
        <v/>
      </c>
      <c r="E106" s="27"/>
      <c r="F106" s="27"/>
      <c r="G106" s="27"/>
      <c r="H106" s="27" t="str">
        <f>IF('詳細入力モード'!AB105="◯",'詳細入力モード'!AB105,"")</f>
        <v/>
      </c>
      <c r="I106" s="27"/>
      <c r="J106" s="27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7" t="str">
        <f>IF('詳細入力モード'!T106="◯",'詳細入力モード'!A106,"")</f>
        <v/>
      </c>
      <c r="B107" s="27" t="str">
        <f>IF('詳細入力モード'!T106="◯",'詳細入力モード'!S106,"")</f>
        <v/>
      </c>
      <c r="C107" s="27" t="str">
        <f>IF('詳細入力モード'!T106="◯",'詳細入力モード'!W106,"")</f>
        <v/>
      </c>
      <c r="D107" s="27" t="str">
        <f>IF('詳細入力モード'!T106="◯",'詳細入力モード'!R106,"")</f>
        <v/>
      </c>
      <c r="E107" s="27"/>
      <c r="F107" s="27"/>
      <c r="G107" s="27"/>
      <c r="H107" s="27" t="str">
        <f>IF('詳細入力モード'!AB106="◯",'詳細入力モード'!AB106,"")</f>
        <v/>
      </c>
      <c r="I107" s="27"/>
      <c r="J107" s="27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7" t="str">
        <f>IF('詳細入力モード'!T107="◯",'詳細入力モード'!A107,"")</f>
        <v/>
      </c>
      <c r="B108" s="27" t="str">
        <f>IF('詳細入力モード'!T107="◯",'詳細入力モード'!S107,"")</f>
        <v/>
      </c>
      <c r="C108" s="27" t="str">
        <f>IF('詳細入力モード'!T107="◯",'詳細入力モード'!W107,"")</f>
        <v/>
      </c>
      <c r="D108" s="27" t="str">
        <f>IF('詳細入力モード'!T107="◯",'詳細入力モード'!R107,"")</f>
        <v/>
      </c>
      <c r="E108" s="27"/>
      <c r="F108" s="27"/>
      <c r="G108" s="27"/>
      <c r="H108" s="27" t="str">
        <f>IF('詳細入力モード'!AB107="◯",'詳細入力モード'!AB107,"")</f>
        <v/>
      </c>
      <c r="I108" s="27"/>
      <c r="J108" s="27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7" t="str">
        <f>IF('詳細入力モード'!T108="◯",'詳細入力モード'!A108,"")</f>
        <v/>
      </c>
      <c r="B109" s="27" t="str">
        <f>IF('詳細入力モード'!T108="◯",'詳細入力モード'!S108,"")</f>
        <v/>
      </c>
      <c r="C109" s="27" t="str">
        <f>IF('詳細入力モード'!T108="◯",'詳細入力モード'!W108,"")</f>
        <v/>
      </c>
      <c r="D109" s="27" t="str">
        <f>IF('詳細入力モード'!T108="◯",'詳細入力モード'!R108,"")</f>
        <v/>
      </c>
      <c r="E109" s="27"/>
      <c r="F109" s="27"/>
      <c r="G109" s="27"/>
      <c r="H109" s="27" t="str">
        <f>IF('詳細入力モード'!AB108="◯",'詳細入力モード'!AB108,"")</f>
        <v/>
      </c>
      <c r="I109" s="27"/>
      <c r="J109" s="27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7" t="str">
        <f>IF('詳細入力モード'!T109="◯",'詳細入力モード'!A109,"")</f>
        <v/>
      </c>
      <c r="B110" s="27" t="str">
        <f>IF('詳細入力モード'!T109="◯",'詳細入力モード'!S109,"")</f>
        <v/>
      </c>
      <c r="C110" s="27" t="str">
        <f>IF('詳細入力モード'!T109="◯",'詳細入力モード'!W109,"")</f>
        <v/>
      </c>
      <c r="D110" s="27" t="str">
        <f>IF('詳細入力モード'!T109="◯",'詳細入力モード'!R109,"")</f>
        <v/>
      </c>
      <c r="E110" s="27"/>
      <c r="F110" s="27"/>
      <c r="G110" s="27"/>
      <c r="H110" s="27" t="str">
        <f>IF('詳細入力モード'!AB109="◯",'詳細入力モード'!AB109,"")</f>
        <v/>
      </c>
      <c r="I110" s="27"/>
      <c r="J110" s="27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7" t="str">
        <f>IF('詳細入力モード'!T110="◯",'詳細入力モード'!A110,"")</f>
        <v/>
      </c>
      <c r="B111" s="27" t="str">
        <f>IF('詳細入力モード'!T110="◯",'詳細入力モード'!S110,"")</f>
        <v/>
      </c>
      <c r="C111" s="27" t="str">
        <f>IF('詳細入力モード'!T110="◯",'詳細入力モード'!W110,"")</f>
        <v/>
      </c>
      <c r="D111" s="27" t="str">
        <f>IF('詳細入力モード'!T110="◯",'詳細入力モード'!R110,"")</f>
        <v/>
      </c>
      <c r="E111" s="27"/>
      <c r="F111" s="27"/>
      <c r="G111" s="27"/>
      <c r="H111" s="27" t="str">
        <f>IF('詳細入力モード'!AB110="◯",'詳細入力モード'!AB110,"")</f>
        <v/>
      </c>
      <c r="I111" s="27"/>
      <c r="J111" s="27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7" t="str">
        <f>IF('詳細入力モード'!T111="◯",'詳細入力モード'!A111,"")</f>
        <v/>
      </c>
      <c r="B112" s="27" t="str">
        <f>IF('詳細入力モード'!T111="◯",'詳細入力モード'!S111,"")</f>
        <v/>
      </c>
      <c r="C112" s="27" t="str">
        <f>IF('詳細入力モード'!T111="◯",'詳細入力モード'!W111,"")</f>
        <v/>
      </c>
      <c r="D112" s="27" t="str">
        <f>IF('詳細入力モード'!T111="◯",'詳細入力モード'!R111,"")</f>
        <v/>
      </c>
      <c r="E112" s="27"/>
      <c r="F112" s="27"/>
      <c r="G112" s="27"/>
      <c r="H112" s="27" t="str">
        <f>IF('詳細入力モード'!AB111="◯",'詳細入力モード'!AB111,"")</f>
        <v/>
      </c>
      <c r="I112" s="27"/>
      <c r="J112" s="27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7" t="str">
        <f>IF('詳細入力モード'!T112="◯",'詳細入力モード'!A112,"")</f>
        <v/>
      </c>
      <c r="B113" s="27" t="str">
        <f>IF('詳細入力モード'!T112="◯",'詳細入力モード'!S112,"")</f>
        <v/>
      </c>
      <c r="C113" s="27" t="str">
        <f>IF('詳細入力モード'!T112="◯",'詳細入力モード'!W112,"")</f>
        <v/>
      </c>
      <c r="D113" s="27" t="str">
        <f>IF('詳細入力モード'!T112="◯",'詳細入力モード'!R112,"")</f>
        <v/>
      </c>
      <c r="E113" s="27"/>
      <c r="F113" s="27"/>
      <c r="G113" s="27"/>
      <c r="H113" s="27" t="str">
        <f>IF('詳細入力モード'!AB112="◯",'詳細入力モード'!AB112,"")</f>
        <v/>
      </c>
      <c r="I113" s="27"/>
      <c r="J113" s="27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7" t="str">
        <f>IF('詳細入力モード'!T113="◯",'詳細入力モード'!A113,"")</f>
        <v/>
      </c>
      <c r="B114" s="27" t="str">
        <f>IF('詳細入力モード'!T113="◯",'詳細入力モード'!S113,"")</f>
        <v/>
      </c>
      <c r="C114" s="27" t="str">
        <f>IF('詳細入力モード'!T113="◯",'詳細入力モード'!W113,"")</f>
        <v/>
      </c>
      <c r="D114" s="27" t="str">
        <f>IF('詳細入力モード'!T113="◯",'詳細入力モード'!R113,"")</f>
        <v/>
      </c>
      <c r="E114" s="27"/>
      <c r="F114" s="27"/>
      <c r="G114" s="27"/>
      <c r="H114" s="27" t="str">
        <f>IF('詳細入力モード'!AB113="◯",'詳細入力モード'!AB113,"")</f>
        <v/>
      </c>
      <c r="I114" s="27"/>
      <c r="J114" s="27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7" t="str">
        <f>IF('詳細入力モード'!T114="◯",'詳細入力モード'!A114,"")</f>
        <v/>
      </c>
      <c r="B115" s="27" t="str">
        <f>IF('詳細入力モード'!T114="◯",'詳細入力モード'!S114,"")</f>
        <v/>
      </c>
      <c r="C115" s="27" t="str">
        <f>IF('詳細入力モード'!T114="◯",'詳細入力モード'!W114,"")</f>
        <v/>
      </c>
      <c r="D115" s="27" t="str">
        <f>IF('詳細入力モード'!T114="◯",'詳細入力モード'!R114,"")</f>
        <v/>
      </c>
      <c r="E115" s="27"/>
      <c r="F115" s="27"/>
      <c r="G115" s="27"/>
      <c r="H115" s="27" t="str">
        <f>IF('詳細入力モード'!AB114="◯",'詳細入力モード'!AB114,"")</f>
        <v/>
      </c>
      <c r="I115" s="27"/>
      <c r="J115" s="27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7" t="str">
        <f>IF('詳細入力モード'!T115="◯",'詳細入力モード'!A115,"")</f>
        <v/>
      </c>
      <c r="B116" s="27" t="str">
        <f>IF('詳細入力モード'!T115="◯",'詳細入力モード'!S115,"")</f>
        <v/>
      </c>
      <c r="C116" s="27" t="str">
        <f>IF('詳細入力モード'!T115="◯",'詳細入力モード'!W115,"")</f>
        <v/>
      </c>
      <c r="D116" s="27" t="str">
        <f>IF('詳細入力モード'!T115="◯",'詳細入力モード'!R115,"")</f>
        <v/>
      </c>
      <c r="E116" s="27"/>
      <c r="F116" s="27"/>
      <c r="G116" s="27"/>
      <c r="H116" s="27" t="str">
        <f>IF('詳細入力モード'!AB115="◯",'詳細入力モード'!AB115,"")</f>
        <v/>
      </c>
      <c r="I116" s="27"/>
      <c r="J116" s="27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7" t="str">
        <f>IF('詳細入力モード'!T116="◯",'詳細入力モード'!A116,"")</f>
        <v/>
      </c>
      <c r="B117" s="27" t="str">
        <f>IF('詳細入力モード'!T116="◯",'詳細入力モード'!S116,"")</f>
        <v/>
      </c>
      <c r="C117" s="27" t="str">
        <f>IF('詳細入力モード'!T116="◯",'詳細入力モード'!W116,"")</f>
        <v/>
      </c>
      <c r="D117" s="27" t="str">
        <f>IF('詳細入力モード'!T116="◯",'詳細入力モード'!R116,"")</f>
        <v/>
      </c>
      <c r="E117" s="27"/>
      <c r="F117" s="27"/>
      <c r="G117" s="27"/>
      <c r="H117" s="27" t="str">
        <f>IF('詳細入力モード'!AB116="◯",'詳細入力モード'!AB116,"")</f>
        <v/>
      </c>
      <c r="I117" s="27"/>
      <c r="J117" s="27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7" t="str">
        <f>IF('詳細入力モード'!T117="◯",'詳細入力モード'!A117,"")</f>
        <v/>
      </c>
      <c r="B118" s="27" t="str">
        <f>IF('詳細入力モード'!T117="◯",'詳細入力モード'!S117,"")</f>
        <v/>
      </c>
      <c r="C118" s="27" t="str">
        <f>IF('詳細入力モード'!T117="◯",'詳細入力モード'!W117,"")</f>
        <v/>
      </c>
      <c r="D118" s="27" t="str">
        <f>IF('詳細入力モード'!T117="◯",'詳細入力モード'!R117,"")</f>
        <v/>
      </c>
      <c r="E118" s="27"/>
      <c r="F118" s="27"/>
      <c r="G118" s="27"/>
      <c r="H118" s="27" t="str">
        <f>IF('詳細入力モード'!AB117="◯",'詳細入力モード'!AB117,"")</f>
        <v/>
      </c>
      <c r="I118" s="27"/>
      <c r="J118" s="27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7" t="str">
        <f>IF('詳細入力モード'!T118="◯",'詳細入力モード'!A118,"")</f>
        <v/>
      </c>
      <c r="B119" s="27" t="str">
        <f>IF('詳細入力モード'!T118="◯",'詳細入力モード'!S118,"")</f>
        <v/>
      </c>
      <c r="C119" s="27" t="str">
        <f>IF('詳細入力モード'!T118="◯",'詳細入力モード'!W118,"")</f>
        <v/>
      </c>
      <c r="D119" s="27" t="str">
        <f>IF('詳細入力モード'!T118="◯",'詳細入力モード'!R118,"")</f>
        <v/>
      </c>
      <c r="E119" s="27"/>
      <c r="F119" s="27"/>
      <c r="G119" s="27"/>
      <c r="H119" s="27" t="str">
        <f>IF('詳細入力モード'!AB118="◯",'詳細入力モード'!AB118,"")</f>
        <v/>
      </c>
      <c r="I119" s="27"/>
      <c r="J119" s="27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7" t="str">
        <f>IF('詳細入力モード'!T119="◯",'詳細入力モード'!A119,"")</f>
        <v/>
      </c>
      <c r="B120" s="27" t="str">
        <f>IF('詳細入力モード'!T119="◯",'詳細入力モード'!S119,"")</f>
        <v/>
      </c>
      <c r="C120" s="27" t="str">
        <f>IF('詳細入力モード'!T119="◯",'詳細入力モード'!W119,"")</f>
        <v/>
      </c>
      <c r="D120" s="27" t="str">
        <f>IF('詳細入力モード'!T119="◯",'詳細入力モード'!R119,"")</f>
        <v/>
      </c>
      <c r="E120" s="27"/>
      <c r="F120" s="27"/>
      <c r="G120" s="27"/>
      <c r="H120" s="27" t="str">
        <f>IF('詳細入力モード'!AB119="◯",'詳細入力モード'!AB119,"")</f>
        <v/>
      </c>
      <c r="I120" s="27"/>
      <c r="J120" s="27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7" t="str">
        <f>IF('詳細入力モード'!T120="◯",'詳細入力モード'!A120,"")</f>
        <v/>
      </c>
      <c r="B121" s="27" t="str">
        <f>IF('詳細入力モード'!T120="◯",'詳細入力モード'!S120,"")</f>
        <v/>
      </c>
      <c r="C121" s="27" t="str">
        <f>IF('詳細入力モード'!T120="◯",'詳細入力モード'!W120,"")</f>
        <v/>
      </c>
      <c r="D121" s="27" t="str">
        <f>IF('詳細入力モード'!T120="◯",'詳細入力モード'!R120,"")</f>
        <v/>
      </c>
      <c r="E121" s="27"/>
      <c r="F121" s="27"/>
      <c r="G121" s="27"/>
      <c r="H121" s="27" t="str">
        <f>IF('詳細入力モード'!AB120="◯",'詳細入力モード'!AB120,"")</f>
        <v/>
      </c>
      <c r="I121" s="27"/>
      <c r="J121" s="27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7" t="str">
        <f>IF('詳細入力モード'!T121="◯",'詳細入力モード'!A121,"")</f>
        <v/>
      </c>
      <c r="B122" s="27" t="str">
        <f>IF('詳細入力モード'!T121="◯",'詳細入力モード'!S121,"")</f>
        <v/>
      </c>
      <c r="C122" s="27" t="str">
        <f>IF('詳細入力モード'!T121="◯",'詳細入力モード'!W121,"")</f>
        <v/>
      </c>
      <c r="D122" s="27" t="str">
        <f>IF('詳細入力モード'!T121="◯",'詳細入力モード'!R121,"")</f>
        <v/>
      </c>
      <c r="E122" s="27"/>
      <c r="F122" s="27"/>
      <c r="G122" s="27"/>
      <c r="H122" s="27" t="str">
        <f>IF('詳細入力モード'!AB121="◯",'詳細入力モード'!AB121,"")</f>
        <v/>
      </c>
      <c r="I122" s="27"/>
      <c r="J122" s="27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7" t="str">
        <f>IF('詳細入力モード'!T122="◯",'詳細入力モード'!A122,"")</f>
        <v/>
      </c>
      <c r="B123" s="27" t="str">
        <f>IF('詳細入力モード'!T122="◯",'詳細入力モード'!S122,"")</f>
        <v/>
      </c>
      <c r="C123" s="27" t="str">
        <f>IF('詳細入力モード'!T122="◯",'詳細入力モード'!W122,"")</f>
        <v/>
      </c>
      <c r="D123" s="27" t="str">
        <f>IF('詳細入力モード'!T122="◯",'詳細入力モード'!R122,"")</f>
        <v/>
      </c>
      <c r="E123" s="27"/>
      <c r="F123" s="27"/>
      <c r="G123" s="27"/>
      <c r="H123" s="27" t="str">
        <f>IF('詳細入力モード'!AB122="◯",'詳細入力モード'!AB122,"")</f>
        <v/>
      </c>
      <c r="I123" s="27"/>
      <c r="J123" s="27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7" t="str">
        <f>IF('詳細入力モード'!T123="◯",'詳細入力モード'!A123,"")</f>
        <v/>
      </c>
      <c r="B124" s="27" t="str">
        <f>IF('詳細入力モード'!T123="◯",'詳細入力モード'!S123,"")</f>
        <v/>
      </c>
      <c r="C124" s="27" t="str">
        <f>IF('詳細入力モード'!T123="◯",'詳細入力モード'!W123,"")</f>
        <v/>
      </c>
      <c r="D124" s="27" t="str">
        <f>IF('詳細入力モード'!T123="◯",'詳細入力モード'!R123,"")</f>
        <v/>
      </c>
      <c r="E124" s="27"/>
      <c r="F124" s="27"/>
      <c r="G124" s="27"/>
      <c r="H124" s="27" t="str">
        <f>IF('詳細入力モード'!AB123="◯",'詳細入力モード'!AB123,"")</f>
        <v/>
      </c>
      <c r="I124" s="27"/>
      <c r="J124" s="27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7" t="str">
        <f>IF('詳細入力モード'!T124="◯",'詳細入力モード'!A124,"")</f>
        <v/>
      </c>
      <c r="B125" s="27" t="str">
        <f>IF('詳細入力モード'!T124="◯",'詳細入力モード'!S124,"")</f>
        <v/>
      </c>
      <c r="C125" s="27" t="str">
        <f>IF('詳細入力モード'!T124="◯",'詳細入力モード'!W124,"")</f>
        <v/>
      </c>
      <c r="D125" s="27" t="str">
        <f>IF('詳細入力モード'!T124="◯",'詳細入力モード'!R124,"")</f>
        <v/>
      </c>
      <c r="E125" s="27"/>
      <c r="F125" s="27"/>
      <c r="G125" s="27"/>
      <c r="H125" s="27" t="str">
        <f>IF('詳細入力モード'!AB124="◯",'詳細入力モード'!AB124,"")</f>
        <v/>
      </c>
      <c r="I125" s="27"/>
      <c r="J125" s="27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7" t="str">
        <f>IF('詳細入力モード'!T125="◯",'詳細入力モード'!A125,"")</f>
        <v/>
      </c>
      <c r="B126" s="27" t="str">
        <f>IF('詳細入力モード'!T125="◯",'詳細入力モード'!S125,"")</f>
        <v/>
      </c>
      <c r="C126" s="27" t="str">
        <f>IF('詳細入力モード'!T125="◯",'詳細入力モード'!W125,"")</f>
        <v/>
      </c>
      <c r="D126" s="27" t="str">
        <f>IF('詳細入力モード'!T125="◯",'詳細入力モード'!R125,"")</f>
        <v/>
      </c>
      <c r="E126" s="27"/>
      <c r="F126" s="27"/>
      <c r="G126" s="27"/>
      <c r="H126" s="27" t="str">
        <f>IF('詳細入力モード'!AB125="◯",'詳細入力モード'!AB125,"")</f>
        <v/>
      </c>
      <c r="I126" s="27"/>
      <c r="J126" s="27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7" t="str">
        <f>IF('詳細入力モード'!T126="◯",'詳細入力モード'!A126,"")</f>
        <v/>
      </c>
      <c r="B127" s="27" t="str">
        <f>IF('詳細入力モード'!T126="◯",'詳細入力モード'!S126,"")</f>
        <v/>
      </c>
      <c r="C127" s="27" t="str">
        <f>IF('詳細入力モード'!T126="◯",'詳細入力モード'!W126,"")</f>
        <v/>
      </c>
      <c r="D127" s="27" t="str">
        <f>IF('詳細入力モード'!T126="◯",'詳細入力モード'!R126,"")</f>
        <v/>
      </c>
      <c r="E127" s="27"/>
      <c r="F127" s="27"/>
      <c r="G127" s="27"/>
      <c r="H127" s="27" t="str">
        <f>IF('詳細入力モード'!AB126="◯",'詳細入力モード'!AB126,"")</f>
        <v/>
      </c>
      <c r="I127" s="27"/>
      <c r="J127" s="27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7" t="str">
        <f>IF('詳細入力モード'!T127="◯",'詳細入力モード'!A127,"")</f>
        <v/>
      </c>
      <c r="B128" s="27" t="str">
        <f>IF('詳細入力モード'!T127="◯",'詳細入力モード'!S127,"")</f>
        <v/>
      </c>
      <c r="C128" s="27" t="str">
        <f>IF('詳細入力モード'!T127="◯",'詳細入力モード'!W127,"")</f>
        <v/>
      </c>
      <c r="D128" s="27" t="str">
        <f>IF('詳細入力モード'!T127="◯",'詳細入力モード'!R127,"")</f>
        <v/>
      </c>
      <c r="E128" s="27"/>
      <c r="F128" s="27"/>
      <c r="G128" s="27"/>
      <c r="H128" s="27" t="str">
        <f>IF('詳細入力モード'!AB127="◯",'詳細入力モード'!AB127,"")</f>
        <v/>
      </c>
      <c r="I128" s="27"/>
      <c r="J128" s="27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7" t="str">
        <f>IF('詳細入力モード'!T128="◯",'詳細入力モード'!A128,"")</f>
        <v/>
      </c>
      <c r="B129" s="27" t="str">
        <f>IF('詳細入力モード'!T128="◯",'詳細入力モード'!S128,"")</f>
        <v/>
      </c>
      <c r="C129" s="27" t="str">
        <f>IF('詳細入力モード'!T128="◯",'詳細入力モード'!W128,"")</f>
        <v/>
      </c>
      <c r="D129" s="27" t="str">
        <f>IF('詳細入力モード'!T128="◯",'詳細入力モード'!R128,"")</f>
        <v/>
      </c>
      <c r="E129" s="27"/>
      <c r="F129" s="27"/>
      <c r="G129" s="27"/>
      <c r="H129" s="27" t="str">
        <f>IF('詳細入力モード'!AB128="◯",'詳細入力モード'!AB128,"")</f>
        <v/>
      </c>
      <c r="I129" s="27"/>
      <c r="J129" s="27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7" t="str">
        <f>IF('詳細入力モード'!T129="◯",'詳細入力モード'!A129,"")</f>
        <v/>
      </c>
      <c r="B130" s="27" t="str">
        <f>IF('詳細入力モード'!T129="◯",'詳細入力モード'!S129,"")</f>
        <v/>
      </c>
      <c r="C130" s="27" t="str">
        <f>IF('詳細入力モード'!T129="◯",'詳細入力モード'!W129,"")</f>
        <v/>
      </c>
      <c r="D130" s="27" t="str">
        <f>IF('詳細入力モード'!T129="◯",'詳細入力モード'!R129,"")</f>
        <v/>
      </c>
      <c r="E130" s="27"/>
      <c r="F130" s="27"/>
      <c r="G130" s="27"/>
      <c r="H130" s="27" t="str">
        <f>IF('詳細入力モード'!AB129="◯",'詳細入力モード'!AB129,"")</f>
        <v/>
      </c>
      <c r="I130" s="27"/>
      <c r="J130" s="27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7" t="str">
        <f>IF('詳細入力モード'!T130="◯",'詳細入力モード'!A130,"")</f>
        <v/>
      </c>
      <c r="B131" s="27" t="str">
        <f>IF('詳細入力モード'!T130="◯",'詳細入力モード'!S130,"")</f>
        <v/>
      </c>
      <c r="C131" s="27" t="str">
        <f>IF('詳細入力モード'!T130="◯",'詳細入力モード'!W130,"")</f>
        <v/>
      </c>
      <c r="D131" s="27" t="str">
        <f>IF('詳細入力モード'!T130="◯",'詳細入力モード'!R130,"")</f>
        <v/>
      </c>
      <c r="E131" s="27"/>
      <c r="F131" s="27"/>
      <c r="G131" s="27"/>
      <c r="H131" s="27" t="str">
        <f>IF('詳細入力モード'!AB130="◯",'詳細入力モード'!AB130,"")</f>
        <v/>
      </c>
      <c r="I131" s="27"/>
      <c r="J131" s="27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7" t="str">
        <f>IF('詳細入力モード'!T131="◯",'詳細入力モード'!A131,"")</f>
        <v/>
      </c>
      <c r="B132" s="27" t="str">
        <f>IF('詳細入力モード'!T131="◯",'詳細入力モード'!S131,"")</f>
        <v/>
      </c>
      <c r="C132" s="27" t="str">
        <f>IF('詳細入力モード'!T131="◯",'詳細入力モード'!W131,"")</f>
        <v/>
      </c>
      <c r="D132" s="27" t="str">
        <f>IF('詳細入力モード'!T131="◯",'詳細入力モード'!R131,"")</f>
        <v/>
      </c>
      <c r="E132" s="27"/>
      <c r="F132" s="27"/>
      <c r="G132" s="27"/>
      <c r="H132" s="27" t="str">
        <f>IF('詳細入力モード'!AB131="◯",'詳細入力モード'!AB131,"")</f>
        <v/>
      </c>
      <c r="I132" s="27"/>
      <c r="J132" s="27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7" t="str">
        <f>IF('詳細入力モード'!T132="◯",'詳細入力モード'!A132,"")</f>
        <v/>
      </c>
      <c r="B133" s="27" t="str">
        <f>IF('詳細入力モード'!T132="◯",'詳細入力モード'!S132,"")</f>
        <v/>
      </c>
      <c r="C133" s="27" t="str">
        <f>IF('詳細入力モード'!T132="◯",'詳細入力モード'!W132,"")</f>
        <v/>
      </c>
      <c r="D133" s="27" t="str">
        <f>IF('詳細入力モード'!T132="◯",'詳細入力モード'!R132,"")</f>
        <v/>
      </c>
      <c r="E133" s="27"/>
      <c r="F133" s="27"/>
      <c r="G133" s="27"/>
      <c r="H133" s="27" t="str">
        <f>IF('詳細入力モード'!AB132="◯",'詳細入力モード'!AB132,"")</f>
        <v/>
      </c>
      <c r="I133" s="27"/>
      <c r="J133" s="27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7" t="str">
        <f>IF('詳細入力モード'!T133="◯",'詳細入力モード'!A133,"")</f>
        <v/>
      </c>
      <c r="B134" s="27" t="str">
        <f>IF('詳細入力モード'!T133="◯",'詳細入力モード'!S133,"")</f>
        <v/>
      </c>
      <c r="C134" s="27" t="str">
        <f>IF('詳細入力モード'!T133="◯",'詳細入力モード'!W133,"")</f>
        <v/>
      </c>
      <c r="D134" s="27" t="str">
        <f>IF('詳細入力モード'!T133="◯",'詳細入力モード'!R133,"")</f>
        <v/>
      </c>
      <c r="E134" s="27"/>
      <c r="F134" s="27"/>
      <c r="G134" s="27"/>
      <c r="H134" s="27" t="str">
        <f>IF('詳細入力モード'!AB133="◯",'詳細入力モード'!AB133,"")</f>
        <v/>
      </c>
      <c r="I134" s="27"/>
      <c r="J134" s="27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7" t="str">
        <f>IF('詳細入力モード'!T134="◯",'詳細入力モード'!A134,"")</f>
        <v/>
      </c>
      <c r="B135" s="27" t="str">
        <f>IF('詳細入力モード'!T134="◯",'詳細入力モード'!S134,"")</f>
        <v/>
      </c>
      <c r="C135" s="27" t="str">
        <f>IF('詳細入力モード'!T134="◯",'詳細入力モード'!W134,"")</f>
        <v/>
      </c>
      <c r="D135" s="27" t="str">
        <f>IF('詳細入力モード'!T134="◯",'詳細入力モード'!R134,"")</f>
        <v/>
      </c>
      <c r="E135" s="27"/>
      <c r="F135" s="27"/>
      <c r="G135" s="27"/>
      <c r="H135" s="27" t="str">
        <f>IF('詳細入力モード'!AB134="◯",'詳細入力モード'!AB134,"")</f>
        <v/>
      </c>
      <c r="I135" s="27"/>
      <c r="J135" s="27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7" t="str">
        <f>IF('詳細入力モード'!T135="◯",'詳細入力モード'!A135,"")</f>
        <v/>
      </c>
      <c r="B136" s="27" t="str">
        <f>IF('詳細入力モード'!T135="◯",'詳細入力モード'!S135,"")</f>
        <v/>
      </c>
      <c r="C136" s="27" t="str">
        <f>IF('詳細入力モード'!T135="◯",'詳細入力モード'!W135,"")</f>
        <v/>
      </c>
      <c r="D136" s="27" t="str">
        <f>IF('詳細入力モード'!T135="◯",'詳細入力モード'!R135,"")</f>
        <v/>
      </c>
      <c r="E136" s="27"/>
      <c r="F136" s="27"/>
      <c r="G136" s="27"/>
      <c r="H136" s="27" t="str">
        <f>IF('詳細入力モード'!AB135="◯",'詳細入力モード'!AB135,"")</f>
        <v/>
      </c>
      <c r="I136" s="27"/>
      <c r="J136" s="27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7" t="str">
        <f>IF('詳細入力モード'!T136="◯",'詳細入力モード'!A136,"")</f>
        <v/>
      </c>
      <c r="B137" s="27" t="str">
        <f>IF('詳細入力モード'!T136="◯",'詳細入力モード'!S136,"")</f>
        <v/>
      </c>
      <c r="C137" s="27" t="str">
        <f>IF('詳細入力モード'!T136="◯",'詳細入力モード'!W136,"")</f>
        <v/>
      </c>
      <c r="D137" s="27" t="str">
        <f>IF('詳細入力モード'!T136="◯",'詳細入力モード'!R136,"")</f>
        <v/>
      </c>
      <c r="E137" s="27"/>
      <c r="F137" s="27"/>
      <c r="G137" s="27"/>
      <c r="H137" s="27" t="str">
        <f>IF('詳細入力モード'!AB136="◯",'詳細入力モード'!AB136,"")</f>
        <v/>
      </c>
      <c r="I137" s="27"/>
      <c r="J137" s="27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7" t="str">
        <f>IF('詳細入力モード'!T137="◯",'詳細入力モード'!A137,"")</f>
        <v/>
      </c>
      <c r="B138" s="27" t="str">
        <f>IF('詳細入力モード'!T137="◯",'詳細入力モード'!S137,"")</f>
        <v/>
      </c>
      <c r="C138" s="27" t="str">
        <f>IF('詳細入力モード'!T137="◯",'詳細入力モード'!W137,"")</f>
        <v/>
      </c>
      <c r="D138" s="27" t="str">
        <f>IF('詳細入力モード'!T137="◯",'詳細入力モード'!R137,"")</f>
        <v/>
      </c>
      <c r="E138" s="27"/>
      <c r="F138" s="27"/>
      <c r="G138" s="27"/>
      <c r="H138" s="27" t="str">
        <f>IF('詳細入力モード'!AB137="◯",'詳細入力モード'!AB137,"")</f>
        <v/>
      </c>
      <c r="I138" s="27"/>
      <c r="J138" s="27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7" t="str">
        <f>IF('詳細入力モード'!T138="◯",'詳細入力モード'!A138,"")</f>
        <v/>
      </c>
      <c r="B139" s="27" t="str">
        <f>IF('詳細入力モード'!T138="◯",'詳細入力モード'!S138,"")</f>
        <v/>
      </c>
      <c r="C139" s="27" t="str">
        <f>IF('詳細入力モード'!T138="◯",'詳細入力モード'!W138,"")</f>
        <v/>
      </c>
      <c r="D139" s="27" t="str">
        <f>IF('詳細入力モード'!T138="◯",'詳細入力モード'!R138,"")</f>
        <v/>
      </c>
      <c r="E139" s="27"/>
      <c r="F139" s="27"/>
      <c r="G139" s="27"/>
      <c r="H139" s="27" t="str">
        <f>IF('詳細入力モード'!AB138="◯",'詳細入力モード'!AB138,"")</f>
        <v/>
      </c>
      <c r="I139" s="27"/>
      <c r="J139" s="27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7" t="str">
        <f>IF('詳細入力モード'!T139="◯",'詳細入力モード'!A139,"")</f>
        <v/>
      </c>
      <c r="B140" s="27" t="str">
        <f>IF('詳細入力モード'!T139="◯",'詳細入力モード'!S139,"")</f>
        <v/>
      </c>
      <c r="C140" s="27" t="str">
        <f>IF('詳細入力モード'!T139="◯",'詳細入力モード'!W139,"")</f>
        <v/>
      </c>
      <c r="D140" s="27" t="str">
        <f>IF('詳細入力モード'!T139="◯",'詳細入力モード'!R139,"")</f>
        <v/>
      </c>
      <c r="E140" s="27"/>
      <c r="F140" s="27"/>
      <c r="G140" s="27"/>
      <c r="H140" s="27" t="str">
        <f>IF('詳細入力モード'!AB139="◯",'詳細入力モード'!AB139,"")</f>
        <v/>
      </c>
      <c r="I140" s="27"/>
      <c r="J140" s="27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7" t="str">
        <f>IF('詳細入力モード'!T140="◯",'詳細入力モード'!A140,"")</f>
        <v/>
      </c>
      <c r="B141" s="27" t="str">
        <f>IF('詳細入力モード'!T140="◯",'詳細入力モード'!S140,"")</f>
        <v/>
      </c>
      <c r="C141" s="27" t="str">
        <f>IF('詳細入力モード'!T140="◯",'詳細入力モード'!W140,"")</f>
        <v/>
      </c>
      <c r="D141" s="27" t="str">
        <f>IF('詳細入力モード'!T140="◯",'詳細入力モード'!R140,"")</f>
        <v/>
      </c>
      <c r="E141" s="27"/>
      <c r="F141" s="27"/>
      <c r="G141" s="27"/>
      <c r="H141" s="27" t="str">
        <f>IF('詳細入力モード'!AB140="◯",'詳細入力モード'!AB140,"")</f>
        <v/>
      </c>
      <c r="I141" s="27"/>
      <c r="J141" s="27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7" t="str">
        <f>IF('詳細入力モード'!T141="◯",'詳細入力モード'!A141,"")</f>
        <v/>
      </c>
      <c r="B142" s="27" t="str">
        <f>IF('詳細入力モード'!T141="◯",'詳細入力モード'!S141,"")</f>
        <v/>
      </c>
      <c r="C142" s="27" t="str">
        <f>IF('詳細入力モード'!T141="◯",'詳細入力モード'!W141,"")</f>
        <v/>
      </c>
      <c r="D142" s="27" t="str">
        <f>IF('詳細入力モード'!T141="◯",'詳細入力モード'!R141,"")</f>
        <v/>
      </c>
      <c r="E142" s="27"/>
      <c r="F142" s="27"/>
      <c r="G142" s="27"/>
      <c r="H142" s="27" t="str">
        <f>IF('詳細入力モード'!AB141="◯",'詳細入力モード'!AB141,"")</f>
        <v/>
      </c>
      <c r="I142" s="27"/>
      <c r="J142" s="27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7" t="str">
        <f>IF('詳細入力モード'!T142="◯",'詳細入力モード'!A142,"")</f>
        <v/>
      </c>
      <c r="B143" s="27" t="str">
        <f>IF('詳細入力モード'!T142="◯",'詳細入力モード'!S142,"")</f>
        <v/>
      </c>
      <c r="C143" s="27" t="str">
        <f>IF('詳細入力モード'!T142="◯",'詳細入力モード'!W142,"")</f>
        <v/>
      </c>
      <c r="D143" s="27" t="str">
        <f>IF('詳細入力モード'!T142="◯",'詳細入力モード'!R142,"")</f>
        <v/>
      </c>
      <c r="E143" s="27"/>
      <c r="F143" s="27"/>
      <c r="G143" s="27"/>
      <c r="H143" s="27" t="str">
        <f>IF('詳細入力モード'!AB142="◯",'詳細入力モード'!AB142,"")</f>
        <v/>
      </c>
      <c r="I143" s="27"/>
      <c r="J143" s="27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7" t="str">
        <f>IF('詳細入力モード'!T143="◯",'詳細入力モード'!A143,"")</f>
        <v/>
      </c>
      <c r="B144" s="27" t="str">
        <f>IF('詳細入力モード'!T143="◯",'詳細入力モード'!S143,"")</f>
        <v/>
      </c>
      <c r="C144" s="27" t="str">
        <f>IF('詳細入力モード'!T143="◯",'詳細入力モード'!W143,"")</f>
        <v/>
      </c>
      <c r="D144" s="27" t="str">
        <f>IF('詳細入力モード'!T143="◯",'詳細入力モード'!R143,"")</f>
        <v/>
      </c>
      <c r="E144" s="27"/>
      <c r="F144" s="27"/>
      <c r="G144" s="27"/>
      <c r="H144" s="27" t="str">
        <f>IF('詳細入力モード'!AB143="◯",'詳細入力モード'!AB143,"")</f>
        <v/>
      </c>
      <c r="I144" s="27"/>
      <c r="J144" s="27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7" t="str">
        <f>IF('詳細入力モード'!T144="◯",'詳細入力モード'!A144,"")</f>
        <v/>
      </c>
      <c r="B145" s="27" t="str">
        <f>IF('詳細入力モード'!T144="◯",'詳細入力モード'!S144,"")</f>
        <v/>
      </c>
      <c r="C145" s="27" t="str">
        <f>IF('詳細入力モード'!T144="◯",'詳細入力モード'!W144,"")</f>
        <v/>
      </c>
      <c r="D145" s="27" t="str">
        <f>IF('詳細入力モード'!T144="◯",'詳細入力モード'!R144,"")</f>
        <v/>
      </c>
      <c r="E145" s="27"/>
      <c r="F145" s="27"/>
      <c r="G145" s="27"/>
      <c r="H145" s="27" t="str">
        <f>IF('詳細入力モード'!AB144="◯",'詳細入力モード'!AB144,"")</f>
        <v/>
      </c>
      <c r="I145" s="27"/>
      <c r="J145" s="27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7" t="str">
        <f>IF('詳細入力モード'!T145="◯",'詳細入力モード'!A145,"")</f>
        <v/>
      </c>
      <c r="B146" s="27" t="str">
        <f>IF('詳細入力モード'!T145="◯",'詳細入力モード'!S145,"")</f>
        <v/>
      </c>
      <c r="C146" s="27" t="str">
        <f>IF('詳細入力モード'!T145="◯",'詳細入力モード'!W145,"")</f>
        <v/>
      </c>
      <c r="D146" s="27" t="str">
        <f>IF('詳細入力モード'!T145="◯",'詳細入力モード'!R145,"")</f>
        <v/>
      </c>
      <c r="E146" s="27"/>
      <c r="F146" s="27"/>
      <c r="G146" s="27"/>
      <c r="H146" s="27" t="str">
        <f>IF('詳細入力モード'!AB145="◯",'詳細入力モード'!AB145,"")</f>
        <v/>
      </c>
      <c r="I146" s="27"/>
      <c r="J146" s="27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7" t="str">
        <f>IF('詳細入力モード'!T146="◯",'詳細入力モード'!A146,"")</f>
        <v/>
      </c>
      <c r="B147" s="27" t="str">
        <f>IF('詳細入力モード'!T146="◯",'詳細入力モード'!S146,"")</f>
        <v/>
      </c>
      <c r="C147" s="27" t="str">
        <f>IF('詳細入力モード'!T146="◯",'詳細入力モード'!W146,"")</f>
        <v/>
      </c>
      <c r="D147" s="27" t="str">
        <f>IF('詳細入力モード'!T146="◯",'詳細入力モード'!R146,"")</f>
        <v/>
      </c>
      <c r="E147" s="27"/>
      <c r="F147" s="27"/>
      <c r="G147" s="27"/>
      <c r="H147" s="27" t="str">
        <f>IF('詳細入力モード'!AB146="◯",'詳細入力モード'!AB146,"")</f>
        <v/>
      </c>
      <c r="I147" s="27"/>
      <c r="J147" s="27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7" t="str">
        <f>IF('詳細入力モード'!T147="◯",'詳細入力モード'!A147,"")</f>
        <v/>
      </c>
      <c r="B148" s="27" t="str">
        <f>IF('詳細入力モード'!T147="◯",'詳細入力モード'!S147,"")</f>
        <v/>
      </c>
      <c r="C148" s="27" t="str">
        <f>IF('詳細入力モード'!T147="◯",'詳細入力モード'!W147,"")</f>
        <v/>
      </c>
      <c r="D148" s="27" t="str">
        <f>IF('詳細入力モード'!T147="◯",'詳細入力モード'!R147,"")</f>
        <v/>
      </c>
      <c r="E148" s="27"/>
      <c r="F148" s="27"/>
      <c r="G148" s="27"/>
      <c r="H148" s="27" t="str">
        <f>IF('詳細入力モード'!AB147="◯",'詳細入力モード'!AB147,"")</f>
        <v/>
      </c>
      <c r="I148" s="27"/>
      <c r="J148" s="27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7" t="str">
        <f>IF('詳細入力モード'!T148="◯",'詳細入力モード'!A148,"")</f>
        <v/>
      </c>
      <c r="B149" s="27" t="str">
        <f>IF('詳細入力モード'!T148="◯",'詳細入力モード'!S148,"")</f>
        <v/>
      </c>
      <c r="C149" s="27" t="str">
        <f>IF('詳細入力モード'!T148="◯",'詳細入力モード'!W148,"")</f>
        <v/>
      </c>
      <c r="D149" s="27" t="str">
        <f>IF('詳細入力モード'!T148="◯",'詳細入力モード'!R148,"")</f>
        <v/>
      </c>
      <c r="E149" s="27"/>
      <c r="F149" s="27"/>
      <c r="G149" s="27"/>
      <c r="H149" s="27" t="str">
        <f>IF('詳細入力モード'!AB148="◯",'詳細入力モード'!AB148,"")</f>
        <v/>
      </c>
      <c r="I149" s="27"/>
      <c r="J149" s="27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7" t="str">
        <f>IF('詳細入力モード'!T149="◯",'詳細入力モード'!A149,"")</f>
        <v/>
      </c>
      <c r="B150" s="27" t="str">
        <f>IF('詳細入力モード'!T149="◯",'詳細入力モード'!S149,"")</f>
        <v/>
      </c>
      <c r="C150" s="27" t="str">
        <f>IF('詳細入力モード'!T149="◯",'詳細入力モード'!W149,"")</f>
        <v/>
      </c>
      <c r="D150" s="27" t="str">
        <f>IF('詳細入力モード'!T149="◯",'詳細入力モード'!R149,"")</f>
        <v/>
      </c>
      <c r="E150" s="27"/>
      <c r="F150" s="27"/>
      <c r="G150" s="27"/>
      <c r="H150" s="27" t="str">
        <f>IF('詳細入力モード'!AB149="◯",'詳細入力モード'!AB149,"")</f>
        <v/>
      </c>
      <c r="I150" s="27"/>
      <c r="J150" s="27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7" t="str">
        <f>IF('詳細入力モード'!T150="◯",'詳細入力モード'!A150,"")</f>
        <v/>
      </c>
      <c r="B151" s="27" t="str">
        <f>IF('詳細入力モード'!T150="◯",'詳細入力モード'!S150,"")</f>
        <v/>
      </c>
      <c r="C151" s="27" t="str">
        <f>IF('詳細入力モード'!T150="◯",'詳細入力モード'!W150,"")</f>
        <v/>
      </c>
      <c r="D151" s="27" t="str">
        <f>IF('詳細入力モード'!T150="◯",'詳細入力モード'!R150,"")</f>
        <v/>
      </c>
      <c r="E151" s="27"/>
      <c r="F151" s="27"/>
      <c r="G151" s="27"/>
      <c r="H151" s="27" t="str">
        <f>IF('詳細入力モード'!AB150="◯",'詳細入力モード'!AB150,"")</f>
        <v/>
      </c>
      <c r="I151" s="27"/>
      <c r="J151" s="27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7" t="str">
        <f>IF('詳細入力モード'!T151="◯",'詳細入力モード'!A151,"")</f>
        <v/>
      </c>
      <c r="B152" s="27" t="str">
        <f>IF('詳細入力モード'!T151="◯",'詳細入力モード'!S151,"")</f>
        <v/>
      </c>
      <c r="C152" s="27" t="str">
        <f>IF('詳細入力モード'!T151="◯",'詳細入力モード'!W151,"")</f>
        <v/>
      </c>
      <c r="D152" s="27" t="str">
        <f>IF('詳細入力モード'!T151="◯",'詳細入力モード'!R151,"")</f>
        <v/>
      </c>
      <c r="E152" s="27"/>
      <c r="F152" s="27"/>
      <c r="G152" s="27"/>
      <c r="H152" s="27" t="str">
        <f>IF('詳細入力モード'!AB151="◯",'詳細入力モード'!AB151,"")</f>
        <v/>
      </c>
      <c r="I152" s="27"/>
      <c r="J152" s="27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7" t="str">
        <f>IF('詳細入力モード'!T152="◯",'詳細入力モード'!A152,"")</f>
        <v/>
      </c>
      <c r="B153" s="27" t="str">
        <f>IF('詳細入力モード'!T152="◯",'詳細入力モード'!S152,"")</f>
        <v/>
      </c>
      <c r="C153" s="27" t="str">
        <f>IF('詳細入力モード'!T152="◯",'詳細入力モード'!W152,"")</f>
        <v/>
      </c>
      <c r="D153" s="27" t="str">
        <f>IF('詳細入力モード'!T152="◯",'詳細入力モード'!R152,"")</f>
        <v/>
      </c>
      <c r="E153" s="27"/>
      <c r="F153" s="27"/>
      <c r="G153" s="27"/>
      <c r="H153" s="27" t="str">
        <f>IF('詳細入力モード'!AB152="◯",'詳細入力モード'!AB152,"")</f>
        <v/>
      </c>
      <c r="I153" s="27"/>
      <c r="J153" s="27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7" t="str">
        <f>IF('詳細入力モード'!T153="◯",'詳細入力モード'!A153,"")</f>
        <v/>
      </c>
      <c r="B154" s="27" t="str">
        <f>IF('詳細入力モード'!T153="◯",'詳細入力モード'!S153,"")</f>
        <v/>
      </c>
      <c r="C154" s="27" t="str">
        <f>IF('詳細入力モード'!T153="◯",'詳細入力モード'!W153,"")</f>
        <v/>
      </c>
      <c r="D154" s="27" t="str">
        <f>IF('詳細入力モード'!T153="◯",'詳細入力モード'!R153,"")</f>
        <v/>
      </c>
      <c r="E154" s="27"/>
      <c r="F154" s="27"/>
      <c r="G154" s="27"/>
      <c r="H154" s="27" t="str">
        <f>IF('詳細入力モード'!AB153="◯",'詳細入力モード'!AB153,"")</f>
        <v/>
      </c>
      <c r="I154" s="27"/>
      <c r="J154" s="27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7" t="str">
        <f>IF('詳細入力モード'!T154="◯",'詳細入力モード'!A154,"")</f>
        <v/>
      </c>
      <c r="B155" s="27" t="str">
        <f>IF('詳細入力モード'!T154="◯",'詳細入力モード'!S154,"")</f>
        <v/>
      </c>
      <c r="C155" s="27" t="str">
        <f>IF('詳細入力モード'!T154="◯",'詳細入力モード'!W154,"")</f>
        <v/>
      </c>
      <c r="D155" s="27" t="str">
        <f>IF('詳細入力モード'!T154="◯",'詳細入力モード'!R154,"")</f>
        <v/>
      </c>
      <c r="E155" s="27"/>
      <c r="F155" s="27"/>
      <c r="G155" s="27"/>
      <c r="H155" s="27" t="str">
        <f>IF('詳細入力モード'!AB154="◯",'詳細入力モード'!AB154,"")</f>
        <v/>
      </c>
      <c r="I155" s="27"/>
      <c r="J155" s="27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7" t="str">
        <f>IF('詳細入力モード'!T155="◯",'詳細入力モード'!A155,"")</f>
        <v/>
      </c>
      <c r="B156" s="27" t="str">
        <f>IF('詳細入力モード'!T155="◯",'詳細入力モード'!S155,"")</f>
        <v/>
      </c>
      <c r="C156" s="27" t="str">
        <f>IF('詳細入力モード'!T155="◯",'詳細入力モード'!W155,"")</f>
        <v/>
      </c>
      <c r="D156" s="27" t="str">
        <f>IF('詳細入力モード'!T155="◯",'詳細入力モード'!R155,"")</f>
        <v/>
      </c>
      <c r="E156" s="27"/>
      <c r="F156" s="27"/>
      <c r="G156" s="27"/>
      <c r="H156" s="27" t="str">
        <f>IF('詳細入力モード'!AB155="◯",'詳細入力モード'!AB155,"")</f>
        <v/>
      </c>
      <c r="I156" s="27"/>
      <c r="J156" s="27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7" t="str">
        <f>IF('詳細入力モード'!T156="◯",'詳細入力モード'!A156,"")</f>
        <v/>
      </c>
      <c r="B157" s="27" t="str">
        <f>IF('詳細入力モード'!T156="◯",'詳細入力モード'!S156,"")</f>
        <v/>
      </c>
      <c r="C157" s="27" t="str">
        <f>IF('詳細入力モード'!T156="◯",'詳細入力モード'!W156,"")</f>
        <v/>
      </c>
      <c r="D157" s="27" t="str">
        <f>IF('詳細入力モード'!T156="◯",'詳細入力モード'!R156,"")</f>
        <v/>
      </c>
      <c r="E157" s="27"/>
      <c r="F157" s="27"/>
      <c r="G157" s="27"/>
      <c r="H157" s="27" t="str">
        <f>IF('詳細入力モード'!AB156="◯",'詳細入力モード'!AB156,"")</f>
        <v/>
      </c>
      <c r="I157" s="27"/>
      <c r="J157" s="27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7" t="str">
        <f>IF('詳細入力モード'!T157="◯",'詳細入力モード'!A157,"")</f>
        <v/>
      </c>
      <c r="B158" s="27" t="str">
        <f>IF('詳細入力モード'!T157="◯",'詳細入力モード'!S157,"")</f>
        <v/>
      </c>
      <c r="C158" s="27" t="str">
        <f>IF('詳細入力モード'!T157="◯",'詳細入力モード'!W157,"")</f>
        <v/>
      </c>
      <c r="D158" s="27" t="str">
        <f>IF('詳細入力モード'!T157="◯",'詳細入力モード'!R157,"")</f>
        <v/>
      </c>
      <c r="E158" s="27"/>
      <c r="F158" s="27"/>
      <c r="G158" s="27"/>
      <c r="H158" s="27" t="str">
        <f>IF('詳細入力モード'!AB157="◯",'詳細入力モード'!AB157,"")</f>
        <v/>
      </c>
      <c r="I158" s="27"/>
      <c r="J158" s="27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7" t="str">
        <f>IF('詳細入力モード'!T158="◯",'詳細入力モード'!A158,"")</f>
        <v/>
      </c>
      <c r="B159" s="27" t="str">
        <f>IF('詳細入力モード'!T158="◯",'詳細入力モード'!S158,"")</f>
        <v/>
      </c>
      <c r="C159" s="27" t="str">
        <f>IF('詳細入力モード'!T158="◯",'詳細入力モード'!W158,"")</f>
        <v/>
      </c>
      <c r="D159" s="27" t="str">
        <f>IF('詳細入力モード'!T158="◯",'詳細入力モード'!R158,"")</f>
        <v/>
      </c>
      <c r="E159" s="27"/>
      <c r="F159" s="27"/>
      <c r="G159" s="27"/>
      <c r="H159" s="27" t="str">
        <f>IF('詳細入力モード'!AB158="◯",'詳細入力モード'!AB158,"")</f>
        <v/>
      </c>
      <c r="I159" s="27"/>
      <c r="J159" s="27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7" t="str">
        <f>IF('詳細入力モード'!T159="◯",'詳細入力モード'!A159,"")</f>
        <v/>
      </c>
      <c r="B160" s="27" t="str">
        <f>IF('詳細入力モード'!T159="◯",'詳細入力モード'!S159,"")</f>
        <v/>
      </c>
      <c r="C160" s="27" t="str">
        <f>IF('詳細入力モード'!T159="◯",'詳細入力モード'!W159,"")</f>
        <v/>
      </c>
      <c r="D160" s="27" t="str">
        <f>IF('詳細入力モード'!T159="◯",'詳細入力モード'!R159,"")</f>
        <v/>
      </c>
      <c r="E160" s="27"/>
      <c r="F160" s="27"/>
      <c r="G160" s="27"/>
      <c r="H160" s="27" t="str">
        <f>IF('詳細入力モード'!AB159="◯",'詳細入力モード'!AB159,"")</f>
        <v/>
      </c>
      <c r="I160" s="27"/>
      <c r="J160" s="27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7" t="str">
        <f>IF('詳細入力モード'!T160="◯",'詳細入力モード'!A160,"")</f>
        <v/>
      </c>
      <c r="B161" s="27" t="str">
        <f>IF('詳細入力モード'!T160="◯",'詳細入力モード'!S160,"")</f>
        <v/>
      </c>
      <c r="C161" s="27" t="str">
        <f>IF('詳細入力モード'!T160="◯",'詳細入力モード'!W160,"")</f>
        <v/>
      </c>
      <c r="D161" s="27" t="str">
        <f>IF('詳細入力モード'!T160="◯",'詳細入力モード'!R160,"")</f>
        <v/>
      </c>
      <c r="E161" s="27"/>
      <c r="F161" s="27"/>
      <c r="G161" s="27"/>
      <c r="H161" s="27" t="str">
        <f>IF('詳細入力モード'!AB160="◯",'詳細入力モード'!AB160,"")</f>
        <v/>
      </c>
      <c r="I161" s="27"/>
      <c r="J161" s="27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7" t="str">
        <f>IF('詳細入力モード'!T161="◯",'詳細入力モード'!A161,"")</f>
        <v/>
      </c>
      <c r="B162" s="27" t="str">
        <f>IF('詳細入力モード'!T161="◯",'詳細入力モード'!S161,"")</f>
        <v/>
      </c>
      <c r="C162" s="27" t="str">
        <f>IF('詳細入力モード'!T161="◯",'詳細入力モード'!W161,"")</f>
        <v/>
      </c>
      <c r="D162" s="27" t="str">
        <f>IF('詳細入力モード'!T161="◯",'詳細入力モード'!R161,"")</f>
        <v/>
      </c>
      <c r="E162" s="27"/>
      <c r="F162" s="27"/>
      <c r="G162" s="27"/>
      <c r="H162" s="27" t="str">
        <f>IF('詳細入力モード'!AB161="◯",'詳細入力モード'!AB161,"")</f>
        <v/>
      </c>
      <c r="I162" s="27"/>
      <c r="J162" s="27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7" t="str">
        <f>IF('詳細入力モード'!T162="◯",'詳細入力モード'!A162,"")</f>
        <v/>
      </c>
      <c r="B163" s="27" t="str">
        <f>IF('詳細入力モード'!T162="◯",'詳細入力モード'!S162,"")</f>
        <v/>
      </c>
      <c r="C163" s="27" t="str">
        <f>IF('詳細入力モード'!T162="◯",'詳細入力モード'!W162,"")</f>
        <v/>
      </c>
      <c r="D163" s="27" t="str">
        <f>IF('詳細入力モード'!T162="◯",'詳細入力モード'!R162,"")</f>
        <v/>
      </c>
      <c r="E163" s="27"/>
      <c r="F163" s="27"/>
      <c r="G163" s="27"/>
      <c r="H163" s="27" t="str">
        <f>IF('詳細入力モード'!AB162="◯",'詳細入力モード'!AB162,"")</f>
        <v/>
      </c>
      <c r="I163" s="27"/>
      <c r="J163" s="27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7" t="str">
        <f>IF('詳細入力モード'!T163="◯",'詳細入力モード'!A163,"")</f>
        <v/>
      </c>
      <c r="B164" s="27" t="str">
        <f>IF('詳細入力モード'!T163="◯",'詳細入力モード'!S163,"")</f>
        <v/>
      </c>
      <c r="C164" s="27" t="str">
        <f>IF('詳細入力モード'!T163="◯",'詳細入力モード'!W163,"")</f>
        <v/>
      </c>
      <c r="D164" s="27" t="str">
        <f>IF('詳細入力モード'!T163="◯",'詳細入力モード'!R163,"")</f>
        <v/>
      </c>
      <c r="E164" s="27"/>
      <c r="F164" s="27"/>
      <c r="G164" s="27"/>
      <c r="H164" s="27" t="str">
        <f>IF('詳細入力モード'!AB163="◯",'詳細入力モード'!AB163,"")</f>
        <v/>
      </c>
      <c r="I164" s="27"/>
      <c r="J164" s="27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7" t="str">
        <f>IF('詳細入力モード'!T164="◯",'詳細入力モード'!A164,"")</f>
        <v/>
      </c>
      <c r="B165" s="27" t="str">
        <f>IF('詳細入力モード'!T164="◯",'詳細入力モード'!S164,"")</f>
        <v/>
      </c>
      <c r="C165" s="27" t="str">
        <f>IF('詳細入力モード'!T164="◯",'詳細入力モード'!W164,"")</f>
        <v/>
      </c>
      <c r="D165" s="27" t="str">
        <f>IF('詳細入力モード'!T164="◯",'詳細入力モード'!R164,"")</f>
        <v/>
      </c>
      <c r="E165" s="27"/>
      <c r="F165" s="27"/>
      <c r="G165" s="27"/>
      <c r="H165" s="27" t="str">
        <f>IF('詳細入力モード'!AB164="◯",'詳細入力モード'!AB164,"")</f>
        <v/>
      </c>
      <c r="I165" s="27"/>
      <c r="J165" s="27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7" t="str">
        <f>IF('詳細入力モード'!T165="◯",'詳細入力モード'!A165,"")</f>
        <v/>
      </c>
      <c r="B166" s="27" t="str">
        <f>IF('詳細入力モード'!T165="◯",'詳細入力モード'!S165,"")</f>
        <v/>
      </c>
      <c r="C166" s="27" t="str">
        <f>IF('詳細入力モード'!T165="◯",'詳細入力モード'!W165,"")</f>
        <v/>
      </c>
      <c r="D166" s="27" t="str">
        <f>IF('詳細入力モード'!T165="◯",'詳細入力モード'!R165,"")</f>
        <v/>
      </c>
      <c r="E166" s="27"/>
      <c r="F166" s="27"/>
      <c r="G166" s="27"/>
      <c r="H166" s="27" t="str">
        <f>IF('詳細入力モード'!AB165="◯",'詳細入力モード'!AB165,"")</f>
        <v/>
      </c>
      <c r="I166" s="27"/>
      <c r="J166" s="27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7" t="str">
        <f>IF('詳細入力モード'!T166="◯",'詳細入力モード'!A166,"")</f>
        <v/>
      </c>
      <c r="B167" s="27" t="str">
        <f>IF('詳細入力モード'!T166="◯",'詳細入力モード'!S166,"")</f>
        <v/>
      </c>
      <c r="C167" s="27" t="str">
        <f>IF('詳細入力モード'!T166="◯",'詳細入力モード'!W166,"")</f>
        <v/>
      </c>
      <c r="D167" s="27" t="str">
        <f>IF('詳細入力モード'!T166="◯",'詳細入力モード'!R166,"")</f>
        <v/>
      </c>
      <c r="E167" s="27"/>
      <c r="F167" s="27"/>
      <c r="G167" s="27"/>
      <c r="H167" s="27" t="str">
        <f>IF('詳細入力モード'!AB166="◯",'詳細入力モード'!AB166,"")</f>
        <v/>
      </c>
      <c r="I167" s="27"/>
      <c r="J167" s="27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7" t="str">
        <f>IF('詳細入力モード'!T167="◯",'詳細入力モード'!A167,"")</f>
        <v/>
      </c>
      <c r="B168" s="27" t="str">
        <f>IF('詳細入力モード'!T167="◯",'詳細入力モード'!S167,"")</f>
        <v/>
      </c>
      <c r="C168" s="27" t="str">
        <f>IF('詳細入力モード'!T167="◯",'詳細入力モード'!W167,"")</f>
        <v/>
      </c>
      <c r="D168" s="27" t="str">
        <f>IF('詳細入力モード'!T167="◯",'詳細入力モード'!R167,"")</f>
        <v/>
      </c>
      <c r="E168" s="27"/>
      <c r="F168" s="27"/>
      <c r="G168" s="27"/>
      <c r="H168" s="27" t="str">
        <f>IF('詳細入力モード'!AB167="◯",'詳細入力モード'!AB167,"")</f>
        <v/>
      </c>
      <c r="I168" s="27"/>
      <c r="J168" s="27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7" t="str">
        <f>IF('詳細入力モード'!T168="◯",'詳細入力モード'!A168,"")</f>
        <v/>
      </c>
      <c r="B169" s="27" t="str">
        <f>IF('詳細入力モード'!T168="◯",'詳細入力モード'!S168,"")</f>
        <v/>
      </c>
      <c r="C169" s="27" t="str">
        <f>IF('詳細入力モード'!T168="◯",'詳細入力モード'!W168,"")</f>
        <v/>
      </c>
      <c r="D169" s="27" t="str">
        <f>IF('詳細入力モード'!T168="◯",'詳細入力モード'!R168,"")</f>
        <v/>
      </c>
      <c r="E169" s="27"/>
      <c r="F169" s="27"/>
      <c r="G169" s="27"/>
      <c r="H169" s="27" t="str">
        <f>IF('詳細入力モード'!AB168="◯",'詳細入力モード'!AB168,"")</f>
        <v/>
      </c>
      <c r="I169" s="27"/>
      <c r="J169" s="27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7" t="str">
        <f>IF('詳細入力モード'!T169="◯",'詳細入力モード'!A169,"")</f>
        <v/>
      </c>
      <c r="B170" s="27" t="str">
        <f>IF('詳細入力モード'!T169="◯",'詳細入力モード'!S169,"")</f>
        <v/>
      </c>
      <c r="C170" s="27" t="str">
        <f>IF('詳細入力モード'!T169="◯",'詳細入力モード'!W169,"")</f>
        <v/>
      </c>
      <c r="D170" s="27" t="str">
        <f>IF('詳細入力モード'!T169="◯",'詳細入力モード'!R169,"")</f>
        <v/>
      </c>
      <c r="E170" s="27"/>
      <c r="F170" s="27"/>
      <c r="G170" s="27"/>
      <c r="H170" s="27" t="str">
        <f>IF('詳細入力モード'!AB169="◯",'詳細入力モード'!AB169,"")</f>
        <v/>
      </c>
      <c r="I170" s="27"/>
      <c r="J170" s="27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7" t="str">
        <f>IF('詳細入力モード'!T170="◯",'詳細入力モード'!A170,"")</f>
        <v/>
      </c>
      <c r="B171" s="27" t="str">
        <f>IF('詳細入力モード'!T170="◯",'詳細入力モード'!S170,"")</f>
        <v/>
      </c>
      <c r="C171" s="27" t="str">
        <f>IF('詳細入力モード'!T170="◯",'詳細入力モード'!W170,"")</f>
        <v/>
      </c>
      <c r="D171" s="27" t="str">
        <f>IF('詳細入力モード'!T170="◯",'詳細入力モード'!R170,"")</f>
        <v/>
      </c>
      <c r="E171" s="27"/>
      <c r="F171" s="27"/>
      <c r="G171" s="27"/>
      <c r="H171" s="27" t="str">
        <f>IF('詳細入力モード'!AB170="◯",'詳細入力モード'!AB170,"")</f>
        <v/>
      </c>
      <c r="I171" s="27"/>
      <c r="J171" s="27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7" t="str">
        <f>IF('詳細入力モード'!T171="◯",'詳細入力モード'!A171,"")</f>
        <v/>
      </c>
      <c r="B172" s="27" t="str">
        <f>IF('詳細入力モード'!T171="◯",'詳細入力モード'!S171,"")</f>
        <v/>
      </c>
      <c r="C172" s="27" t="str">
        <f>IF('詳細入力モード'!T171="◯",'詳細入力モード'!W171,"")</f>
        <v/>
      </c>
      <c r="D172" s="27" t="str">
        <f>IF('詳細入力モード'!T171="◯",'詳細入力モード'!R171,"")</f>
        <v/>
      </c>
      <c r="E172" s="27"/>
      <c r="F172" s="27"/>
      <c r="G172" s="27"/>
      <c r="H172" s="27" t="str">
        <f>IF('詳細入力モード'!AB171="◯",'詳細入力モード'!AB171,"")</f>
        <v/>
      </c>
      <c r="I172" s="27"/>
      <c r="J172" s="27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7" t="str">
        <f>IF('詳細入力モード'!T172="◯",'詳細入力モード'!A172,"")</f>
        <v/>
      </c>
      <c r="B173" s="27" t="str">
        <f>IF('詳細入力モード'!T172="◯",'詳細入力モード'!S172,"")</f>
        <v/>
      </c>
      <c r="C173" s="27" t="str">
        <f>IF('詳細入力モード'!T172="◯",'詳細入力モード'!W172,"")</f>
        <v/>
      </c>
      <c r="D173" s="27" t="str">
        <f>IF('詳細入力モード'!T172="◯",'詳細入力モード'!R172,"")</f>
        <v/>
      </c>
      <c r="E173" s="27"/>
      <c r="F173" s="27"/>
      <c r="G173" s="27"/>
      <c r="H173" s="27" t="str">
        <f>IF('詳細入力モード'!AB172="◯",'詳細入力モード'!AB172,"")</f>
        <v/>
      </c>
      <c r="I173" s="27"/>
      <c r="J173" s="27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7" t="str">
        <f>IF('詳細入力モード'!T173="◯",'詳細入力モード'!A173,"")</f>
        <v/>
      </c>
      <c r="B174" s="27" t="str">
        <f>IF('詳細入力モード'!T173="◯",'詳細入力モード'!S173,"")</f>
        <v/>
      </c>
      <c r="C174" s="27" t="str">
        <f>IF('詳細入力モード'!T173="◯",'詳細入力モード'!W173,"")</f>
        <v/>
      </c>
      <c r="D174" s="27" t="str">
        <f>IF('詳細入力モード'!T173="◯",'詳細入力モード'!R173,"")</f>
        <v/>
      </c>
      <c r="E174" s="27"/>
      <c r="F174" s="27"/>
      <c r="G174" s="27"/>
      <c r="H174" s="27" t="str">
        <f>IF('詳細入力モード'!AB173="◯",'詳細入力モード'!AB173,"")</f>
        <v/>
      </c>
      <c r="I174" s="27"/>
      <c r="J174" s="27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7" t="str">
        <f>IF('詳細入力モード'!T174="◯",'詳細入力モード'!A174,"")</f>
        <v/>
      </c>
      <c r="B175" s="27" t="str">
        <f>IF('詳細入力モード'!T174="◯",'詳細入力モード'!S174,"")</f>
        <v/>
      </c>
      <c r="C175" s="27" t="str">
        <f>IF('詳細入力モード'!T174="◯",'詳細入力モード'!W174,"")</f>
        <v/>
      </c>
      <c r="D175" s="27" t="str">
        <f>IF('詳細入力モード'!T174="◯",'詳細入力モード'!R174,"")</f>
        <v/>
      </c>
      <c r="E175" s="27"/>
      <c r="F175" s="27"/>
      <c r="G175" s="27"/>
      <c r="H175" s="27" t="str">
        <f>IF('詳細入力モード'!AB174="◯",'詳細入力モード'!AB174,"")</f>
        <v/>
      </c>
      <c r="I175" s="27"/>
      <c r="J175" s="27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7" t="str">
        <f>IF('詳細入力モード'!T175="◯",'詳細入力モード'!A175,"")</f>
        <v/>
      </c>
      <c r="B176" s="27" t="str">
        <f>IF('詳細入力モード'!T175="◯",'詳細入力モード'!S175,"")</f>
        <v/>
      </c>
      <c r="C176" s="27" t="str">
        <f>IF('詳細入力モード'!T175="◯",'詳細入力モード'!W175,"")</f>
        <v/>
      </c>
      <c r="D176" s="27" t="str">
        <f>IF('詳細入力モード'!T175="◯",'詳細入力モード'!R175,"")</f>
        <v/>
      </c>
      <c r="E176" s="27"/>
      <c r="F176" s="27"/>
      <c r="G176" s="27"/>
      <c r="H176" s="27" t="str">
        <f>IF('詳細入力モード'!AB175="◯",'詳細入力モード'!AB175,"")</f>
        <v/>
      </c>
      <c r="I176" s="27"/>
      <c r="J176" s="27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7" t="str">
        <f>IF('詳細入力モード'!T176="◯",'詳細入力モード'!A176,"")</f>
        <v/>
      </c>
      <c r="B177" s="27" t="str">
        <f>IF('詳細入力モード'!T176="◯",'詳細入力モード'!S176,"")</f>
        <v/>
      </c>
      <c r="C177" s="27" t="str">
        <f>IF('詳細入力モード'!T176="◯",'詳細入力モード'!W176,"")</f>
        <v/>
      </c>
      <c r="D177" s="27" t="str">
        <f>IF('詳細入力モード'!T176="◯",'詳細入力モード'!R176,"")</f>
        <v/>
      </c>
      <c r="E177" s="27"/>
      <c r="F177" s="27"/>
      <c r="G177" s="27"/>
      <c r="H177" s="27" t="str">
        <f>IF('詳細入力モード'!AB176="◯",'詳細入力モード'!AB176,"")</f>
        <v/>
      </c>
      <c r="I177" s="27"/>
      <c r="J177" s="27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7" t="str">
        <f>IF('詳細入力モード'!T177="◯",'詳細入力モード'!A177,"")</f>
        <v/>
      </c>
      <c r="B178" s="27" t="str">
        <f>IF('詳細入力モード'!T177="◯",'詳細入力モード'!S177,"")</f>
        <v/>
      </c>
      <c r="C178" s="27" t="str">
        <f>IF('詳細入力モード'!T177="◯",'詳細入力モード'!W177,"")</f>
        <v/>
      </c>
      <c r="D178" s="27" t="str">
        <f>IF('詳細入力モード'!T177="◯",'詳細入力モード'!R177,"")</f>
        <v/>
      </c>
      <c r="E178" s="27"/>
      <c r="F178" s="27"/>
      <c r="G178" s="27"/>
      <c r="H178" s="27" t="str">
        <f>IF('詳細入力モード'!AB177="◯",'詳細入力モード'!AB177,"")</f>
        <v/>
      </c>
      <c r="I178" s="27"/>
      <c r="J178" s="27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7" t="str">
        <f>IF('詳細入力モード'!T178="◯",'詳細入力モード'!A178,"")</f>
        <v/>
      </c>
      <c r="B179" s="27" t="str">
        <f>IF('詳細入力モード'!T178="◯",'詳細入力モード'!S178,"")</f>
        <v/>
      </c>
      <c r="C179" s="27" t="str">
        <f>IF('詳細入力モード'!T178="◯",'詳細入力モード'!W178,"")</f>
        <v/>
      </c>
      <c r="D179" s="27" t="str">
        <f>IF('詳細入力モード'!T178="◯",'詳細入力モード'!R178,"")</f>
        <v/>
      </c>
      <c r="E179" s="27"/>
      <c r="F179" s="27"/>
      <c r="G179" s="27"/>
      <c r="H179" s="27" t="str">
        <f>IF('詳細入力モード'!AB178="◯",'詳細入力モード'!AB178,"")</f>
        <v/>
      </c>
      <c r="I179" s="27"/>
      <c r="J179" s="27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7" t="str">
        <f>IF('詳細入力モード'!T179="◯",'詳細入力モード'!A179,"")</f>
        <v/>
      </c>
      <c r="B180" s="27" t="str">
        <f>IF('詳細入力モード'!T179="◯",'詳細入力モード'!S179,"")</f>
        <v/>
      </c>
      <c r="C180" s="27" t="str">
        <f>IF('詳細入力モード'!T179="◯",'詳細入力モード'!W179,"")</f>
        <v/>
      </c>
      <c r="D180" s="27" t="str">
        <f>IF('詳細入力モード'!T179="◯",'詳細入力モード'!R179,"")</f>
        <v/>
      </c>
      <c r="E180" s="27"/>
      <c r="F180" s="27"/>
      <c r="G180" s="27"/>
      <c r="H180" s="27" t="str">
        <f>IF('詳細入力モード'!AB179="◯",'詳細入力モード'!AB179,"")</f>
        <v/>
      </c>
      <c r="I180" s="27"/>
      <c r="J180" s="27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7" t="str">
        <f>IF('詳細入力モード'!T180="◯",'詳細入力モード'!A180,"")</f>
        <v/>
      </c>
      <c r="B181" s="27" t="str">
        <f>IF('詳細入力モード'!T180="◯",'詳細入力モード'!S180,"")</f>
        <v/>
      </c>
      <c r="C181" s="27" t="str">
        <f>IF('詳細入力モード'!T180="◯",'詳細入力モード'!W180,"")</f>
        <v/>
      </c>
      <c r="D181" s="27" t="str">
        <f>IF('詳細入力モード'!T180="◯",'詳細入力モード'!R180,"")</f>
        <v/>
      </c>
      <c r="E181" s="27"/>
      <c r="F181" s="27"/>
      <c r="G181" s="27"/>
      <c r="H181" s="27" t="str">
        <f>IF('詳細入力モード'!AB180="◯",'詳細入力モード'!AB180,"")</f>
        <v/>
      </c>
      <c r="I181" s="27"/>
      <c r="J181" s="27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7" t="str">
        <f>IF('詳細入力モード'!T181="◯",'詳細入力モード'!A181,"")</f>
        <v/>
      </c>
      <c r="B182" s="27" t="str">
        <f>IF('詳細入力モード'!T181="◯",'詳細入力モード'!S181,"")</f>
        <v/>
      </c>
      <c r="C182" s="27" t="str">
        <f>IF('詳細入力モード'!T181="◯",'詳細入力モード'!W181,"")</f>
        <v/>
      </c>
      <c r="D182" s="27" t="str">
        <f>IF('詳細入力モード'!T181="◯",'詳細入力モード'!R181,"")</f>
        <v/>
      </c>
      <c r="E182" s="27"/>
      <c r="F182" s="27"/>
      <c r="G182" s="27"/>
      <c r="H182" s="27" t="str">
        <f>IF('詳細入力モード'!AB181="◯",'詳細入力モード'!AB181,"")</f>
        <v/>
      </c>
      <c r="I182" s="27"/>
      <c r="J182" s="27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7" t="str">
        <f>IF('詳細入力モード'!T182="◯",'詳細入力モード'!A182,"")</f>
        <v/>
      </c>
      <c r="B183" s="27" t="str">
        <f>IF('詳細入力モード'!T182="◯",'詳細入力モード'!S182,"")</f>
        <v/>
      </c>
      <c r="C183" s="27" t="str">
        <f>IF('詳細入力モード'!T182="◯",'詳細入力モード'!W182,"")</f>
        <v/>
      </c>
      <c r="D183" s="27" t="str">
        <f>IF('詳細入力モード'!T182="◯",'詳細入力モード'!R182,"")</f>
        <v/>
      </c>
      <c r="E183" s="27"/>
      <c r="F183" s="27"/>
      <c r="G183" s="27"/>
      <c r="H183" s="27" t="str">
        <f>IF('詳細入力モード'!AB182="◯",'詳細入力モード'!AB182,"")</f>
        <v/>
      </c>
      <c r="I183" s="27"/>
      <c r="J183" s="27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7" t="str">
        <f>IF('詳細入力モード'!T183="◯",'詳細入力モード'!A183,"")</f>
        <v/>
      </c>
      <c r="B184" s="27" t="str">
        <f>IF('詳細入力モード'!T183="◯",'詳細入力モード'!S183,"")</f>
        <v/>
      </c>
      <c r="C184" s="27" t="str">
        <f>IF('詳細入力モード'!T183="◯",'詳細入力モード'!W183,"")</f>
        <v/>
      </c>
      <c r="D184" s="27" t="str">
        <f>IF('詳細入力モード'!T183="◯",'詳細入力モード'!R183,"")</f>
        <v/>
      </c>
      <c r="E184" s="27"/>
      <c r="F184" s="27"/>
      <c r="G184" s="27"/>
      <c r="H184" s="27" t="str">
        <f>IF('詳細入力モード'!AB183="◯",'詳細入力モード'!AB183,"")</f>
        <v/>
      </c>
      <c r="I184" s="27"/>
      <c r="J184" s="27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7" t="str">
        <f>IF('詳細入力モード'!T184="◯",'詳細入力モード'!A184,"")</f>
        <v/>
      </c>
      <c r="B185" s="27" t="str">
        <f>IF('詳細入力モード'!T184="◯",'詳細入力モード'!S184,"")</f>
        <v/>
      </c>
      <c r="C185" s="27" t="str">
        <f>IF('詳細入力モード'!T184="◯",'詳細入力モード'!W184,"")</f>
        <v/>
      </c>
      <c r="D185" s="27" t="str">
        <f>IF('詳細入力モード'!T184="◯",'詳細入力モード'!R184,"")</f>
        <v/>
      </c>
      <c r="E185" s="27"/>
      <c r="F185" s="27"/>
      <c r="G185" s="27"/>
      <c r="H185" s="27" t="str">
        <f>IF('詳細入力モード'!AB184="◯",'詳細入力モード'!AB184,"")</f>
        <v/>
      </c>
      <c r="I185" s="27"/>
      <c r="J185" s="27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7" t="str">
        <f>IF('詳細入力モード'!T185="◯",'詳細入力モード'!A185,"")</f>
        <v/>
      </c>
      <c r="B186" s="27" t="str">
        <f>IF('詳細入力モード'!T185="◯",'詳細入力モード'!S185,"")</f>
        <v/>
      </c>
      <c r="C186" s="27" t="str">
        <f>IF('詳細入力モード'!T185="◯",'詳細入力モード'!W185,"")</f>
        <v/>
      </c>
      <c r="D186" s="27" t="str">
        <f>IF('詳細入力モード'!T185="◯",'詳細入力モード'!R185,"")</f>
        <v/>
      </c>
      <c r="E186" s="27"/>
      <c r="F186" s="27"/>
      <c r="G186" s="27"/>
      <c r="H186" s="27" t="str">
        <f>IF('詳細入力モード'!AB185="◯",'詳細入力モード'!AB185,"")</f>
        <v/>
      </c>
      <c r="I186" s="27"/>
      <c r="J186" s="27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7" t="str">
        <f>IF('詳細入力モード'!T186="◯",'詳細入力モード'!A186,"")</f>
        <v/>
      </c>
      <c r="B187" s="27" t="str">
        <f>IF('詳細入力モード'!T186="◯",'詳細入力モード'!S186,"")</f>
        <v/>
      </c>
      <c r="C187" s="27" t="str">
        <f>IF('詳細入力モード'!T186="◯",'詳細入力モード'!W186,"")</f>
        <v/>
      </c>
      <c r="D187" s="27" t="str">
        <f>IF('詳細入力モード'!T186="◯",'詳細入力モード'!R186,"")</f>
        <v/>
      </c>
      <c r="E187" s="27"/>
      <c r="F187" s="27"/>
      <c r="G187" s="27"/>
      <c r="H187" s="27" t="str">
        <f>IF('詳細入力モード'!AB186="◯",'詳細入力モード'!AB186,"")</f>
        <v/>
      </c>
      <c r="I187" s="27"/>
      <c r="J187" s="27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7" t="str">
        <f>IF('詳細入力モード'!T187="◯",'詳細入力モード'!A187,"")</f>
        <v/>
      </c>
      <c r="B188" s="27" t="str">
        <f>IF('詳細入力モード'!T187="◯",'詳細入力モード'!S187,"")</f>
        <v/>
      </c>
      <c r="C188" s="27" t="str">
        <f>IF('詳細入力モード'!T187="◯",'詳細入力モード'!W187,"")</f>
        <v/>
      </c>
      <c r="D188" s="27" t="str">
        <f>IF('詳細入力モード'!T187="◯",'詳細入力モード'!R187,"")</f>
        <v/>
      </c>
      <c r="E188" s="27"/>
      <c r="F188" s="27"/>
      <c r="G188" s="27"/>
      <c r="H188" s="27" t="str">
        <f>IF('詳細入力モード'!AB187="◯",'詳細入力モード'!AB187,"")</f>
        <v/>
      </c>
      <c r="I188" s="27"/>
      <c r="J188" s="27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7" t="str">
        <f>IF('詳細入力モード'!T188="◯",'詳細入力モード'!A188,"")</f>
        <v/>
      </c>
      <c r="B189" s="27" t="str">
        <f>IF('詳細入力モード'!T188="◯",'詳細入力モード'!S188,"")</f>
        <v/>
      </c>
      <c r="C189" s="27" t="str">
        <f>IF('詳細入力モード'!T188="◯",'詳細入力モード'!W188,"")</f>
        <v/>
      </c>
      <c r="D189" s="27" t="str">
        <f>IF('詳細入力モード'!T188="◯",'詳細入力モード'!R188,"")</f>
        <v/>
      </c>
      <c r="E189" s="27"/>
      <c r="F189" s="27"/>
      <c r="G189" s="27"/>
      <c r="H189" s="27" t="str">
        <f>IF('詳細入力モード'!AB188="◯",'詳細入力モード'!AB188,"")</f>
        <v/>
      </c>
      <c r="I189" s="27"/>
      <c r="J189" s="27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7" t="str">
        <f>IF('詳細入力モード'!T189="◯",'詳細入力モード'!A189,"")</f>
        <v/>
      </c>
      <c r="B190" s="27" t="str">
        <f>IF('詳細入力モード'!T189="◯",'詳細入力モード'!S189,"")</f>
        <v/>
      </c>
      <c r="C190" s="27" t="str">
        <f>IF('詳細入力モード'!T189="◯",'詳細入力モード'!W189,"")</f>
        <v/>
      </c>
      <c r="D190" s="27" t="str">
        <f>IF('詳細入力モード'!T189="◯",'詳細入力モード'!R189,"")</f>
        <v/>
      </c>
      <c r="E190" s="27"/>
      <c r="F190" s="27"/>
      <c r="G190" s="27"/>
      <c r="H190" s="27" t="str">
        <f>IF('詳細入力モード'!AB189="◯",'詳細入力モード'!AB189,"")</f>
        <v/>
      </c>
      <c r="I190" s="27"/>
      <c r="J190" s="27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7" t="str">
        <f>IF('詳細入力モード'!T190="◯",'詳細入力モード'!A190,"")</f>
        <v/>
      </c>
      <c r="B191" s="27" t="str">
        <f>IF('詳細入力モード'!T190="◯",'詳細入力モード'!S190,"")</f>
        <v/>
      </c>
      <c r="C191" s="27" t="str">
        <f>IF('詳細入力モード'!T190="◯",'詳細入力モード'!W190,"")</f>
        <v/>
      </c>
      <c r="D191" s="27" t="str">
        <f>IF('詳細入力モード'!T190="◯",'詳細入力モード'!R190,"")</f>
        <v/>
      </c>
      <c r="E191" s="27"/>
      <c r="F191" s="27"/>
      <c r="G191" s="27"/>
      <c r="H191" s="27" t="str">
        <f>IF('詳細入力モード'!AB190="◯",'詳細入力モード'!AB190,"")</f>
        <v/>
      </c>
      <c r="I191" s="27"/>
      <c r="J191" s="27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7" t="str">
        <f>IF('詳細入力モード'!T191="◯",'詳細入力モード'!A191,"")</f>
        <v/>
      </c>
      <c r="B192" s="27" t="str">
        <f>IF('詳細入力モード'!T191="◯",'詳細入力モード'!S191,"")</f>
        <v/>
      </c>
      <c r="C192" s="27" t="str">
        <f>IF('詳細入力モード'!T191="◯",'詳細入力モード'!W191,"")</f>
        <v/>
      </c>
      <c r="D192" s="27" t="str">
        <f>IF('詳細入力モード'!T191="◯",'詳細入力モード'!R191,"")</f>
        <v/>
      </c>
      <c r="E192" s="27"/>
      <c r="F192" s="27"/>
      <c r="G192" s="27"/>
      <c r="H192" s="27" t="str">
        <f>IF('詳細入力モード'!AB191="◯",'詳細入力モード'!AB191,"")</f>
        <v/>
      </c>
      <c r="I192" s="27"/>
      <c r="J192" s="27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7" t="str">
        <f>IF('詳細入力モード'!T192="◯",'詳細入力モード'!A192,"")</f>
        <v/>
      </c>
      <c r="B193" s="27" t="str">
        <f>IF('詳細入力モード'!T192="◯",'詳細入力モード'!S192,"")</f>
        <v/>
      </c>
      <c r="C193" s="27" t="str">
        <f>IF('詳細入力モード'!T192="◯",'詳細入力モード'!W192,"")</f>
        <v/>
      </c>
      <c r="D193" s="27" t="str">
        <f>IF('詳細入力モード'!T192="◯",'詳細入力モード'!R192,"")</f>
        <v/>
      </c>
      <c r="E193" s="27"/>
      <c r="F193" s="27"/>
      <c r="G193" s="27"/>
      <c r="H193" s="27" t="str">
        <f>IF('詳細入力モード'!AB192="◯",'詳細入力モード'!AB192,"")</f>
        <v/>
      </c>
      <c r="I193" s="27"/>
      <c r="J193" s="27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7" t="str">
        <f>IF('詳細入力モード'!T193="◯",'詳細入力モード'!A193,"")</f>
        <v/>
      </c>
      <c r="B194" s="27" t="str">
        <f>IF('詳細入力モード'!T193="◯",'詳細入力モード'!S193,"")</f>
        <v/>
      </c>
      <c r="C194" s="27" t="str">
        <f>IF('詳細入力モード'!T193="◯",'詳細入力モード'!W193,"")</f>
        <v/>
      </c>
      <c r="D194" s="27" t="str">
        <f>IF('詳細入力モード'!T193="◯",'詳細入力モード'!R193,"")</f>
        <v/>
      </c>
      <c r="E194" s="27"/>
      <c r="F194" s="27"/>
      <c r="G194" s="27"/>
      <c r="H194" s="27" t="str">
        <f>IF('詳細入力モード'!AB193="◯",'詳細入力モード'!AB193,"")</f>
        <v/>
      </c>
      <c r="I194" s="27"/>
      <c r="J194" s="27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7" t="str">
        <f>IF('詳細入力モード'!T194="◯",'詳細入力モード'!A194,"")</f>
        <v/>
      </c>
      <c r="B195" s="27" t="str">
        <f>IF('詳細入力モード'!T194="◯",'詳細入力モード'!S194,"")</f>
        <v/>
      </c>
      <c r="C195" s="27" t="str">
        <f>IF('詳細入力モード'!T194="◯",'詳細入力モード'!W194,"")</f>
        <v/>
      </c>
      <c r="D195" s="27" t="str">
        <f>IF('詳細入力モード'!T194="◯",'詳細入力モード'!R194,"")</f>
        <v/>
      </c>
      <c r="E195" s="27"/>
      <c r="F195" s="27"/>
      <c r="G195" s="27"/>
      <c r="H195" s="27" t="str">
        <f>IF('詳細入力モード'!AB194="◯",'詳細入力モード'!AB194,"")</f>
        <v/>
      </c>
      <c r="I195" s="27"/>
      <c r="J195" s="27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7" t="str">
        <f>IF('詳細入力モード'!T195="◯",'詳細入力モード'!A195,"")</f>
        <v/>
      </c>
      <c r="B196" s="27" t="str">
        <f>IF('詳細入力モード'!T195="◯",'詳細入力モード'!S195,"")</f>
        <v/>
      </c>
      <c r="C196" s="27" t="str">
        <f>IF('詳細入力モード'!T195="◯",'詳細入力モード'!W195,"")</f>
        <v/>
      </c>
      <c r="D196" s="27" t="str">
        <f>IF('詳細入力モード'!T195="◯",'詳細入力モード'!R195,"")</f>
        <v/>
      </c>
      <c r="E196" s="27"/>
      <c r="F196" s="27"/>
      <c r="G196" s="27"/>
      <c r="H196" s="27" t="str">
        <f>IF('詳細入力モード'!AB195="◯",'詳細入力モード'!AB195,"")</f>
        <v/>
      </c>
      <c r="I196" s="27"/>
      <c r="J196" s="27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7" t="str">
        <f>IF('詳細入力モード'!T196="◯",'詳細入力モード'!A196,"")</f>
        <v/>
      </c>
      <c r="B197" s="27" t="str">
        <f>IF('詳細入力モード'!T196="◯",'詳細入力モード'!S196,"")</f>
        <v/>
      </c>
      <c r="C197" s="27" t="str">
        <f>IF('詳細入力モード'!T196="◯",'詳細入力モード'!W196,"")</f>
        <v/>
      </c>
      <c r="D197" s="27" t="str">
        <f>IF('詳細入力モード'!T196="◯",'詳細入力モード'!R196,"")</f>
        <v/>
      </c>
      <c r="E197" s="27"/>
      <c r="F197" s="27"/>
      <c r="G197" s="27"/>
      <c r="H197" s="27" t="str">
        <f>IF('詳細入力モード'!AB196="◯",'詳細入力モード'!AB196,"")</f>
        <v/>
      </c>
      <c r="I197" s="27"/>
      <c r="J197" s="27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7" t="str">
        <f>IF('詳細入力モード'!T197="◯",'詳細入力モード'!A197,"")</f>
        <v/>
      </c>
      <c r="B198" s="27" t="str">
        <f>IF('詳細入力モード'!T197="◯",'詳細入力モード'!S197,"")</f>
        <v/>
      </c>
      <c r="C198" s="27" t="str">
        <f>IF('詳細入力モード'!T197="◯",'詳細入力モード'!W197,"")</f>
        <v/>
      </c>
      <c r="D198" s="27" t="str">
        <f>IF('詳細入力モード'!T197="◯",'詳細入力モード'!R197,"")</f>
        <v/>
      </c>
      <c r="E198" s="27"/>
      <c r="F198" s="27"/>
      <c r="G198" s="27"/>
      <c r="H198" s="27" t="str">
        <f>IF('詳細入力モード'!AB197="◯",'詳細入力モード'!AB197,"")</f>
        <v/>
      </c>
      <c r="I198" s="27"/>
      <c r="J198" s="27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7" t="str">
        <f>IF('詳細入力モード'!T198="◯",'詳細入力モード'!A198,"")</f>
        <v/>
      </c>
      <c r="B199" s="27" t="str">
        <f>IF('詳細入力モード'!T198="◯",'詳細入力モード'!S198,"")</f>
        <v/>
      </c>
      <c r="C199" s="27" t="str">
        <f>IF('詳細入力モード'!T198="◯",'詳細入力モード'!W198,"")</f>
        <v/>
      </c>
      <c r="D199" s="27" t="str">
        <f>IF('詳細入力モード'!T198="◯",'詳細入力モード'!R198,"")</f>
        <v/>
      </c>
      <c r="E199" s="27"/>
      <c r="F199" s="27"/>
      <c r="G199" s="27"/>
      <c r="H199" s="27" t="str">
        <f>IF('詳細入力モード'!AB198="◯",'詳細入力モード'!AB198,"")</f>
        <v/>
      </c>
      <c r="I199" s="27"/>
      <c r="J199" s="27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7" t="str">
        <f>IF('詳細入力モード'!T199="◯",'詳細入力モード'!A199,"")</f>
        <v/>
      </c>
      <c r="B200" s="27" t="str">
        <f>IF('詳細入力モード'!T199="◯",'詳細入力モード'!S199,"")</f>
        <v/>
      </c>
      <c r="C200" s="27" t="str">
        <f>IF('詳細入力モード'!T199="◯",'詳細入力モード'!W199,"")</f>
        <v/>
      </c>
      <c r="D200" s="27" t="str">
        <f>IF('詳細入力モード'!T199="◯",'詳細入力モード'!R199,"")</f>
        <v/>
      </c>
      <c r="E200" s="27"/>
      <c r="F200" s="27"/>
      <c r="G200" s="27"/>
      <c r="H200" s="27" t="str">
        <f>IF('詳細入力モード'!AB199="◯",'詳細入力モード'!AB199,"")</f>
        <v/>
      </c>
      <c r="I200" s="27"/>
      <c r="J200" s="27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7" t="str">
        <f>IF('詳細入力モード'!T200="◯",'詳細入力モード'!A200,"")</f>
        <v/>
      </c>
      <c r="B201" s="27" t="str">
        <f>IF('詳細入力モード'!T200="◯",'詳細入力モード'!S200,"")</f>
        <v/>
      </c>
      <c r="C201" s="27" t="str">
        <f>IF('詳細入力モード'!T200="◯",'詳細入力モード'!W200,"")</f>
        <v/>
      </c>
      <c r="D201" s="27" t="str">
        <f>IF('詳細入力モード'!T200="◯",'詳細入力モード'!R200,"")</f>
        <v/>
      </c>
      <c r="E201" s="27"/>
      <c r="F201" s="27"/>
      <c r="G201" s="27"/>
      <c r="H201" s="27" t="str">
        <f>IF('詳細入力モード'!AB200="◯",'詳細入力モード'!AB200,"")</f>
        <v/>
      </c>
      <c r="I201" s="27"/>
      <c r="J201" s="27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7" t="str">
        <f>IF('詳細入力モード'!T201="◯",'詳細入力モード'!A201,"")</f>
        <v/>
      </c>
      <c r="B202" s="27" t="str">
        <f>IF('詳細入力モード'!T201="◯",'詳細入力モード'!S201,"")</f>
        <v/>
      </c>
      <c r="C202" s="27" t="str">
        <f>IF('詳細入力モード'!T201="◯",'詳細入力モード'!W201,"")</f>
        <v/>
      </c>
      <c r="D202" s="27" t="str">
        <f>IF('詳細入力モード'!T201="◯",'詳細入力モード'!R201,"")</f>
        <v/>
      </c>
      <c r="E202" s="27"/>
      <c r="F202" s="27"/>
      <c r="G202" s="27"/>
      <c r="H202" s="27" t="str">
        <f>IF('詳細入力モード'!AB201="◯",'詳細入力モード'!AB201,"")</f>
        <v/>
      </c>
      <c r="I202" s="27"/>
      <c r="J202" s="27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7" t="str">
        <f>IF('詳細入力モード'!T202="◯",'詳細入力モード'!A202,"")</f>
        <v/>
      </c>
      <c r="B203" s="27" t="str">
        <f>IF('詳細入力モード'!T202="◯",'詳細入力モード'!S202,"")</f>
        <v/>
      </c>
      <c r="C203" s="27" t="str">
        <f>IF('詳細入力モード'!T202="◯",'詳細入力モード'!W202,"")</f>
        <v/>
      </c>
      <c r="D203" s="27" t="str">
        <f>IF('詳細入力モード'!T202="◯",'詳細入力モード'!R202,"")</f>
        <v/>
      </c>
      <c r="E203" s="27"/>
      <c r="F203" s="27"/>
      <c r="G203" s="27"/>
      <c r="H203" s="27" t="str">
        <f>IF('詳細入力モード'!AB202="◯",'詳細入力モード'!AB202,"")</f>
        <v/>
      </c>
      <c r="I203" s="27"/>
      <c r="J203" s="27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">
    <mergeCell ref="A3:J3"/>
  </mergeCells>
  <dataValidations>
    <dataValidation type="list" allowBlank="1" sqref="I4:I203">
      <formula1>"高,中,低"</formula1>
    </dataValidation>
    <dataValidation type="list" allowBlank="1" sqref="J4:J203">
      <formula1>"未着手,進行中,完了"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0"/>
    <col customWidth="1" min="2" max="2" width="20.0"/>
    <col customWidth="1" min="3" max="3" width="8.71"/>
    <col customWidth="1" min="4" max="4" width="25.0"/>
    <col customWidth="1" min="5" max="5" width="18.0"/>
    <col customWidth="1" min="6" max="6" width="8.71"/>
  </cols>
  <sheetData>
    <row r="1">
      <c r="A1" s="28" t="s">
        <v>242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29" t="s">
        <v>243</v>
      </c>
      <c r="B3" s="29" t="s">
        <v>244</v>
      </c>
      <c r="C3" s="8"/>
      <c r="D3" s="30" t="s">
        <v>245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31" t="s">
        <v>246</v>
      </c>
      <c r="B4" s="32">
        <f>SUMPRODUCT(--('詳細入力モード'!A3:A16&lt;&gt;""))</f>
        <v>14</v>
      </c>
      <c r="C4" s="8"/>
      <c r="D4" s="33" t="s">
        <v>247</v>
      </c>
      <c r="E4" s="33" t="s">
        <v>248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31" t="s">
        <v>249</v>
      </c>
      <c r="B5" s="32">
        <f>SUMPRODUCT(--('簡易入力モード'!A3:A16&lt;&gt;""))</f>
        <v>14</v>
      </c>
      <c r="C5" s="8"/>
      <c r="D5" s="34" t="s">
        <v>153</v>
      </c>
      <c r="E5" s="32">
        <f>SUMPRODUCT(--('詳細入力モード'!A3:A16&lt;&gt;""),--('詳細入力モード'!W3:W16="Gem"),'詳細入力モード'!Z3:Z16)</f>
        <v>490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31" t="s">
        <v>250</v>
      </c>
      <c r="B6" s="32">
        <f>SUMPRODUCT(--('詳細入力モード'!A3:A16&lt;&gt;""),--('詳細入力モード'!V3:V16&gt;=50))</f>
        <v>10</v>
      </c>
      <c r="C6" s="8"/>
      <c r="D6" s="34" t="s">
        <v>183</v>
      </c>
      <c r="E6" s="32">
        <f>SUMPRODUCT(--('詳細入力モード'!A3:A16&lt;&gt;""),--('詳細入力モード'!W3:W16="NotebookLM"),'詳細入力モード'!Z3:Z16)</f>
        <v>450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31" t="s">
        <v>251</v>
      </c>
      <c r="B7" s="32">
        <f>SUMPRODUCT(--('詳細入力モード'!A3:A16&lt;&gt;""),--('詳細入力モード'!T3:T16="◯"))</f>
        <v>5</v>
      </c>
      <c r="C7" s="8"/>
      <c r="D7" s="34" t="s">
        <v>170</v>
      </c>
      <c r="E7" s="32">
        <f>SUMPRODUCT(--('詳細入力モード'!A3:A16&lt;&gt;""),--('詳細入力モード'!W3:W16="GAS"),'詳細入力モード'!Z3:Z16)</f>
        <v>1347.5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31" t="s">
        <v>252</v>
      </c>
      <c r="B8" s="32">
        <f>SUM('詳細入力モード'!U3:U16)</f>
        <v>4050</v>
      </c>
      <c r="C8" s="8"/>
      <c r="D8" s="34" t="s">
        <v>253</v>
      </c>
      <c r="E8" s="32">
        <f>SUMPRODUCT(--('詳細入力モード'!A3:A16&lt;&gt;""),--('詳細入力モード'!W3:W16="Microsoft Copilot"),'詳細入力モード'!Z3:Z16)</f>
        <v>0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31" t="s">
        <v>254</v>
      </c>
      <c r="B9" s="32">
        <f>SUM('詳細入力モード'!Z3:Z16)</f>
        <v>2287.5</v>
      </c>
      <c r="C9" s="8"/>
      <c r="D9" s="34" t="s">
        <v>255</v>
      </c>
      <c r="E9" s="32">
        <f>SUMPRODUCT(--('詳細入力モード'!A3:A16&lt;&gt;""),--('詳細入力モード'!W3:W16="Microsoft 365 AI"),'詳細入力モード'!Z3:Z16)</f>
        <v>0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31" t="s">
        <v>256</v>
      </c>
      <c r="B10" s="32">
        <f>SUM('詳細入力モード'!Y3:Y16)</f>
        <v>1762.5</v>
      </c>
      <c r="C10" s="8"/>
      <c r="D10" s="34" t="s">
        <v>175</v>
      </c>
      <c r="E10" s="32">
        <f>SUMPRODUCT(--('詳細入力モード'!A3:A16&lt;&gt;""),--('詳細入力モード'!W3:W16="Power Automate"),'詳細入力モード'!Z3:Z16)</f>
        <v>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31" t="s">
        <v>257</v>
      </c>
      <c r="B11" s="32">
        <f>IFERROR(B8/B7*100,0)</f>
        <v>81000</v>
      </c>
      <c r="C11" s="8"/>
      <c r="D11" s="34" t="s">
        <v>258</v>
      </c>
      <c r="E11" s="32">
        <f>SUMPRODUCT(--('詳細入力モード'!A3:A16&lt;&gt;""),--('詳細入力モード'!W3:W16="ChatGPT"),'詳細入力モード'!Z3:Z16)</f>
        <v>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31" t="s">
        <v>259</v>
      </c>
      <c r="B12" s="32">
        <f>SUM('詳細入力モード'!AA3:AA16)</f>
        <v>3385</v>
      </c>
      <c r="C12" s="8"/>
      <c r="D12" s="34" t="s">
        <v>260</v>
      </c>
      <c r="E12" s="32">
        <f>SUMPRODUCT(--('詳細入力モード'!A3:A16&lt;&gt;""),--('詳細入力モード'!W3:W16="Claude"),'詳細入力モード'!Z3:Z16)</f>
        <v>0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31" t="s">
        <v>261</v>
      </c>
      <c r="B13" s="32">
        <f>IFERROR(AVERAGEIF('詳細入力モード'!AA3:AA16,"&gt;0",'詳細入力モード'!AB3:AB16),0)</f>
        <v>0.9785714286</v>
      </c>
      <c r="C13" s="8"/>
      <c r="D13" s="34" t="s">
        <v>262</v>
      </c>
      <c r="E13" s="32">
        <f>SUMPRODUCT(--('詳細入力モード'!A3:A16&lt;&gt;""),--('詳細入力モード'!W3:W16="その他"),'詳細入力モード'!Z3:Z16)</f>
        <v>0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8"/>
      <c r="B14" s="8"/>
      <c r="C14" s="8"/>
      <c r="D14" s="8"/>
      <c r="E14" s="35">
        <f>SUMPRODUCT(--('詳細入力モード'!A3:A16&lt;&gt;""),--('詳細入力モード'!W3:W16="一般的な社内AIチャット"),'詳細入力モード'!Z3:Z16)</f>
        <v>0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8"/>
      <c r="B16" s="8"/>
      <c r="C16" s="8"/>
      <c r="D16" s="30" t="s">
        <v>263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8"/>
      <c r="B17" s="8"/>
      <c r="C17" s="8"/>
      <c r="D17" s="33" t="s">
        <v>264</v>
      </c>
      <c r="E17" s="33" t="s">
        <v>265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8"/>
      <c r="B18" s="8"/>
      <c r="C18" s="8"/>
      <c r="D18" s="34" t="s">
        <v>266</v>
      </c>
      <c r="E18" s="32">
        <f>SUMPRODUCT(--('詳細入力モード'!A3:A16&lt;&gt;""),--('詳細入力モード'!V3:V16&gt;=80),--('詳細入力モード'!V3:V16&lt;=100))</f>
        <v>0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8"/>
      <c r="B19" s="8"/>
      <c r="C19" s="8"/>
      <c r="D19" s="34" t="s">
        <v>267</v>
      </c>
      <c r="E19" s="32">
        <f>SUMPRODUCT(--('詳細入力モード'!A3:A16&lt;&gt;""),--('詳細入力モード'!V3:V16&gt;=50),--('詳細入力モード'!V3:V16&lt;=79))</f>
        <v>10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8"/>
      <c r="B20" s="8"/>
      <c r="C20" s="8"/>
      <c r="D20" s="34" t="s">
        <v>268</v>
      </c>
      <c r="E20" s="32">
        <f>SUMPRODUCT(--('詳細入力モード'!A3:A16&lt;&gt;""),--('詳細入力モード'!V3:V16&gt;=0),--('詳細入力モード'!V3:V16&lt;=49))</f>
        <v>4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">
    <mergeCell ref="A1:C1"/>
  </mergeCells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0"/>
    <col customWidth="1" min="2" max="2" width="30.0"/>
    <col customWidth="1" min="3" max="17" width="12.0"/>
    <col customWidth="1" min="18" max="18" width="20.0"/>
    <col customWidth="1" min="19" max="25" width="12.0"/>
    <col customWidth="1" min="26" max="26" width="35.0"/>
    <col customWidth="1" min="27" max="27" width="30.0"/>
    <col customWidth="1" min="28" max="28" width="25.0"/>
  </cols>
  <sheetData>
    <row r="1">
      <c r="A1" s="36" t="s">
        <v>123</v>
      </c>
      <c r="B1" s="36" t="s">
        <v>124</v>
      </c>
      <c r="C1" s="36" t="s">
        <v>90</v>
      </c>
      <c r="D1" s="36" t="s">
        <v>91</v>
      </c>
      <c r="E1" s="36" t="s">
        <v>125</v>
      </c>
      <c r="F1" s="36" t="s">
        <v>126</v>
      </c>
      <c r="G1" s="36" t="s">
        <v>127</v>
      </c>
      <c r="H1" s="36" t="s">
        <v>128</v>
      </c>
      <c r="I1" s="36" t="s">
        <v>129</v>
      </c>
      <c r="J1" s="36" t="s">
        <v>130</v>
      </c>
      <c r="K1" s="36" t="s">
        <v>269</v>
      </c>
      <c r="L1" s="36" t="s">
        <v>141</v>
      </c>
      <c r="M1" s="36" t="s">
        <v>142</v>
      </c>
      <c r="N1" s="36" t="s">
        <v>143</v>
      </c>
      <c r="O1" s="36" t="s">
        <v>144</v>
      </c>
      <c r="P1" s="36" t="s">
        <v>145</v>
      </c>
      <c r="Q1" s="36" t="s">
        <v>146</v>
      </c>
      <c r="R1" s="36" t="s">
        <v>132</v>
      </c>
      <c r="S1" s="36" t="s">
        <v>133</v>
      </c>
      <c r="T1" s="36" t="s">
        <v>134</v>
      </c>
      <c r="U1" s="36" t="s">
        <v>135</v>
      </c>
      <c r="V1" s="36" t="s">
        <v>136</v>
      </c>
      <c r="W1" s="36" t="s">
        <v>137</v>
      </c>
      <c r="X1" s="36" t="s">
        <v>147</v>
      </c>
      <c r="Y1" s="36" t="s">
        <v>148</v>
      </c>
      <c r="Z1" s="36" t="s">
        <v>270</v>
      </c>
      <c r="AA1" s="36" t="s">
        <v>271</v>
      </c>
      <c r="AB1" s="36" t="s">
        <v>140</v>
      </c>
    </row>
    <row r="2">
      <c r="A2" s="37" t="s">
        <v>234</v>
      </c>
      <c r="B2" s="37" t="s">
        <v>272</v>
      </c>
      <c r="C2" s="37" t="s">
        <v>273</v>
      </c>
      <c r="D2" s="37" t="s">
        <v>274</v>
      </c>
      <c r="E2" s="37" t="s">
        <v>275</v>
      </c>
      <c r="F2" s="37" t="s">
        <v>273</v>
      </c>
      <c r="G2" s="37" t="s">
        <v>150</v>
      </c>
      <c r="H2" s="37" t="s">
        <v>150</v>
      </c>
      <c r="I2" s="37" t="s">
        <v>151</v>
      </c>
      <c r="J2" s="37" t="s">
        <v>152</v>
      </c>
      <c r="K2" s="37" t="s">
        <v>153</v>
      </c>
      <c r="L2" s="37">
        <f t="shared" ref="L2:L4" si="1">IFERROR(C2*(D2+E2),"")</f>
        <v>200</v>
      </c>
      <c r="M2" s="37">
        <f>ROUND(100*(0.2*MIN(1,IFERROR(C2/20,0))+0.15*MIN(1,IFERROR(E2/30,0))+0.2*IF(TRIM(G2)="高",1,IF(TRIM(G2)="中",0.5,0))+0.15*IF(TRIM(H2)="高",1,IF(TRIM(H2)="中",0.5,0))+0.1*MIN(1,IFERROR(F2/20,0))+0.15*IF(TRIM(I2)="高",1,IF(TRIM(I2)="中",0.5,0))+0.15*(1-IF(TRIM(J2)="高",1,IF(TRIM(J2)="中",0.5,0)))),0)</f>
        <v>55</v>
      </c>
      <c r="N2" s="37"/>
      <c r="O2" s="37"/>
      <c r="P2" s="37"/>
      <c r="Q2" s="37"/>
      <c r="R2" s="37" t="s">
        <v>276</v>
      </c>
      <c r="S2" s="37" t="s">
        <v>155</v>
      </c>
      <c r="T2" s="37" t="s">
        <v>277</v>
      </c>
      <c r="U2" s="37" t="s">
        <v>278</v>
      </c>
      <c r="V2" s="37" t="s">
        <v>279</v>
      </c>
      <c r="W2" s="37" t="s">
        <v>280</v>
      </c>
      <c r="X2" s="37"/>
      <c r="Y2" s="37"/>
      <c r="Z2" s="37" t="s">
        <v>281</v>
      </c>
      <c r="AA2" s="37" t="s">
        <v>282</v>
      </c>
      <c r="AB2" s="37" t="s">
        <v>159</v>
      </c>
    </row>
    <row r="3">
      <c r="A3" s="37" t="s">
        <v>283</v>
      </c>
      <c r="B3" s="37" t="s">
        <v>284</v>
      </c>
      <c r="C3" s="37" t="s">
        <v>275</v>
      </c>
      <c r="D3" s="37" t="s">
        <v>285</v>
      </c>
      <c r="E3" s="37" t="s">
        <v>274</v>
      </c>
      <c r="F3" s="37" t="s">
        <v>286</v>
      </c>
      <c r="G3" s="37" t="s">
        <v>152</v>
      </c>
      <c r="H3" s="37" t="s">
        <v>152</v>
      </c>
      <c r="I3" s="37" t="s">
        <v>150</v>
      </c>
      <c r="J3" s="37" t="s">
        <v>150</v>
      </c>
      <c r="K3" s="37" t="s">
        <v>153</v>
      </c>
      <c r="L3" s="37">
        <f t="shared" si="1"/>
        <v>450</v>
      </c>
      <c r="M3" s="37"/>
      <c r="N3" s="37"/>
      <c r="O3" s="37"/>
      <c r="P3" s="37"/>
      <c r="Q3" s="37"/>
      <c r="R3" s="37" t="s">
        <v>287</v>
      </c>
      <c r="S3" s="37" t="s">
        <v>288</v>
      </c>
      <c r="T3" s="37" t="s">
        <v>277</v>
      </c>
      <c r="U3" s="37" t="s">
        <v>278</v>
      </c>
      <c r="V3" s="37" t="s">
        <v>289</v>
      </c>
      <c r="W3" s="37" t="s">
        <v>290</v>
      </c>
      <c r="X3" s="37"/>
      <c r="Y3" s="37"/>
      <c r="Z3" s="37" t="s">
        <v>291</v>
      </c>
      <c r="AA3" s="37" t="s">
        <v>292</v>
      </c>
      <c r="AB3" s="37"/>
    </row>
    <row r="4">
      <c r="A4" s="37" t="s">
        <v>293</v>
      </c>
      <c r="B4" s="37" t="s">
        <v>294</v>
      </c>
      <c r="C4" s="37" t="s">
        <v>295</v>
      </c>
      <c r="D4" s="37" t="s">
        <v>296</v>
      </c>
      <c r="E4" s="37" t="s">
        <v>273</v>
      </c>
      <c r="F4" s="37" t="s">
        <v>297</v>
      </c>
      <c r="G4" s="37" t="s">
        <v>150</v>
      </c>
      <c r="H4" s="37" t="s">
        <v>150</v>
      </c>
      <c r="I4" s="37" t="s">
        <v>152</v>
      </c>
      <c r="J4" s="37" t="s">
        <v>152</v>
      </c>
      <c r="K4" s="37" t="s">
        <v>183</v>
      </c>
      <c r="L4" s="37">
        <f t="shared" si="1"/>
        <v>340</v>
      </c>
      <c r="M4" s="37"/>
      <c r="N4" s="37"/>
      <c r="O4" s="37"/>
      <c r="P4" s="37"/>
      <c r="Q4" s="37"/>
      <c r="R4" s="37" t="s">
        <v>298</v>
      </c>
      <c r="S4" s="37" t="s">
        <v>299</v>
      </c>
      <c r="T4" s="37" t="s">
        <v>277</v>
      </c>
      <c r="U4" s="37" t="s">
        <v>278</v>
      </c>
      <c r="V4" s="37" t="s">
        <v>300</v>
      </c>
      <c r="W4" s="37" t="s">
        <v>301</v>
      </c>
      <c r="X4" s="37"/>
      <c r="Y4" s="37"/>
      <c r="Z4" s="37" t="s">
        <v>302</v>
      </c>
      <c r="AA4" s="37" t="s">
        <v>303</v>
      </c>
      <c r="AB4" s="37"/>
    </row>
    <row r="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</row>
  </sheetData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0"/>
    <col customWidth="1" min="2" max="2" width="43.0"/>
    <col customWidth="1" min="3" max="3" width="38.43"/>
    <col customWidth="1" min="4" max="4" width="15.0"/>
    <col customWidth="1" min="5" max="5" width="12.0"/>
    <col customWidth="1" min="6" max="6" width="35.0"/>
  </cols>
  <sheetData>
    <row r="1">
      <c r="A1" s="38" t="s">
        <v>304</v>
      </c>
      <c r="B1" s="39"/>
      <c r="C1" s="39"/>
      <c r="D1" s="39"/>
      <c r="E1" s="39"/>
      <c r="F1" s="40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41" t="s">
        <v>64</v>
      </c>
      <c r="B3" s="39"/>
      <c r="C3" s="39"/>
      <c r="D3" s="39"/>
      <c r="E3" s="39"/>
      <c r="F3" s="40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33" t="s">
        <v>305</v>
      </c>
      <c r="B4" s="33" t="s">
        <v>306</v>
      </c>
      <c r="C4" s="33" t="s">
        <v>307</v>
      </c>
      <c r="D4" s="33" t="s">
        <v>308</v>
      </c>
      <c r="E4" s="33" t="s">
        <v>309</v>
      </c>
      <c r="F4" s="33" t="s">
        <v>310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42" t="s">
        <v>311</v>
      </c>
      <c r="B5" s="27" t="s">
        <v>312</v>
      </c>
      <c r="C5" s="27" t="s">
        <v>313</v>
      </c>
      <c r="D5" s="21" t="s">
        <v>314</v>
      </c>
      <c r="E5" s="21" t="s">
        <v>156</v>
      </c>
      <c r="F5" s="2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42" t="s">
        <v>315</v>
      </c>
      <c r="B6" s="27" t="s">
        <v>316</v>
      </c>
      <c r="C6" s="27" t="s">
        <v>317</v>
      </c>
      <c r="D6" s="21" t="s">
        <v>318</v>
      </c>
      <c r="E6" s="21" t="s">
        <v>156</v>
      </c>
      <c r="F6" s="2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42" t="s">
        <v>319</v>
      </c>
      <c r="B7" s="27" t="s">
        <v>320</v>
      </c>
      <c r="C7" s="27" t="s">
        <v>321</v>
      </c>
      <c r="D7" s="21" t="s">
        <v>314</v>
      </c>
      <c r="E7" s="21" t="s">
        <v>156</v>
      </c>
      <c r="F7" s="2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42" t="s">
        <v>322</v>
      </c>
      <c r="B8" s="27" t="s">
        <v>323</v>
      </c>
      <c r="C8" s="27" t="s">
        <v>324</v>
      </c>
      <c r="D8" s="21" t="s">
        <v>318</v>
      </c>
      <c r="E8" s="21" t="s">
        <v>156</v>
      </c>
      <c r="F8" s="2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42" t="s">
        <v>325</v>
      </c>
      <c r="B9" s="27" t="s">
        <v>326</v>
      </c>
      <c r="C9" s="27" t="s">
        <v>317</v>
      </c>
      <c r="D9" s="21" t="s">
        <v>327</v>
      </c>
      <c r="E9" s="21" t="s">
        <v>156</v>
      </c>
      <c r="F9" s="2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42" t="s">
        <v>328</v>
      </c>
      <c r="B10" s="27" t="s">
        <v>329</v>
      </c>
      <c r="C10" s="27" t="s">
        <v>317</v>
      </c>
      <c r="D10" s="21" t="s">
        <v>330</v>
      </c>
      <c r="E10" s="21" t="s">
        <v>156</v>
      </c>
      <c r="F10" s="2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42" t="s">
        <v>331</v>
      </c>
      <c r="B11" s="27" t="s">
        <v>332</v>
      </c>
      <c r="C11" s="27" t="s">
        <v>333</v>
      </c>
      <c r="D11" s="21" t="s">
        <v>314</v>
      </c>
      <c r="E11" s="21" t="s">
        <v>156</v>
      </c>
      <c r="F11" s="27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42" t="s">
        <v>334</v>
      </c>
      <c r="B12" s="27" t="s">
        <v>335</v>
      </c>
      <c r="C12" s="27" t="s">
        <v>333</v>
      </c>
      <c r="D12" s="21" t="s">
        <v>314</v>
      </c>
      <c r="E12" s="21" t="s">
        <v>156</v>
      </c>
      <c r="F12" s="27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41" t="s">
        <v>66</v>
      </c>
      <c r="B14" s="39"/>
      <c r="C14" s="39"/>
      <c r="D14" s="39"/>
      <c r="E14" s="39"/>
      <c r="F14" s="40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33" t="s">
        <v>305</v>
      </c>
      <c r="B15" s="33" t="s">
        <v>306</v>
      </c>
      <c r="C15" s="33" t="s">
        <v>307</v>
      </c>
      <c r="D15" s="33" t="s">
        <v>308</v>
      </c>
      <c r="E15" s="33" t="s">
        <v>309</v>
      </c>
      <c r="F15" s="33" t="s">
        <v>310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42" t="s">
        <v>336</v>
      </c>
      <c r="B16" s="27" t="s">
        <v>337</v>
      </c>
      <c r="C16" s="27" t="s">
        <v>338</v>
      </c>
      <c r="D16" s="21" t="s">
        <v>339</v>
      </c>
      <c r="E16" s="21" t="s">
        <v>156</v>
      </c>
      <c r="F16" s="27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42" t="s">
        <v>340</v>
      </c>
      <c r="B17" s="27" t="s">
        <v>341</v>
      </c>
      <c r="C17" s="27" t="s">
        <v>342</v>
      </c>
      <c r="D17" s="21" t="s">
        <v>314</v>
      </c>
      <c r="E17" s="21" t="s">
        <v>156</v>
      </c>
      <c r="F17" s="27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42" t="s">
        <v>343</v>
      </c>
      <c r="B18" s="27" t="s">
        <v>344</v>
      </c>
      <c r="C18" s="27" t="s">
        <v>342</v>
      </c>
      <c r="D18" s="21" t="s">
        <v>314</v>
      </c>
      <c r="E18" s="21" t="s">
        <v>156</v>
      </c>
      <c r="F18" s="27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42" t="s">
        <v>345</v>
      </c>
      <c r="B19" s="27" t="s">
        <v>346</v>
      </c>
      <c r="C19" s="27" t="s">
        <v>347</v>
      </c>
      <c r="D19" s="21" t="s">
        <v>348</v>
      </c>
      <c r="E19" s="21" t="s">
        <v>156</v>
      </c>
      <c r="F19" s="27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42" t="s">
        <v>349</v>
      </c>
      <c r="B20" s="27" t="s">
        <v>350</v>
      </c>
      <c r="C20" s="27" t="s">
        <v>351</v>
      </c>
      <c r="D20" s="21" t="s">
        <v>314</v>
      </c>
      <c r="E20" s="21" t="s">
        <v>156</v>
      </c>
      <c r="F20" s="27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42" t="s">
        <v>352</v>
      </c>
      <c r="B21" s="27" t="s">
        <v>353</v>
      </c>
      <c r="C21" s="27" t="s">
        <v>338</v>
      </c>
      <c r="D21" s="21" t="s">
        <v>354</v>
      </c>
      <c r="E21" s="21" t="s">
        <v>156</v>
      </c>
      <c r="F21" s="27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42" t="s">
        <v>355</v>
      </c>
      <c r="B22" s="27" t="s">
        <v>356</v>
      </c>
      <c r="C22" s="27" t="s">
        <v>357</v>
      </c>
      <c r="D22" s="21" t="s">
        <v>358</v>
      </c>
      <c r="E22" s="21" t="s">
        <v>156</v>
      </c>
      <c r="F22" s="27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42" t="s">
        <v>359</v>
      </c>
      <c r="B23" s="27" t="s">
        <v>360</v>
      </c>
      <c r="C23" s="27" t="s">
        <v>361</v>
      </c>
      <c r="D23" s="21" t="s">
        <v>314</v>
      </c>
      <c r="E23" s="21" t="s">
        <v>156</v>
      </c>
      <c r="F23" s="27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41" t="s">
        <v>68</v>
      </c>
      <c r="B25" s="39"/>
      <c r="C25" s="39"/>
      <c r="D25" s="39"/>
      <c r="E25" s="39"/>
      <c r="F25" s="40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33" t="s">
        <v>362</v>
      </c>
      <c r="B26" s="33" t="s">
        <v>363</v>
      </c>
      <c r="C26" s="33" t="s">
        <v>364</v>
      </c>
      <c r="D26" s="33" t="s">
        <v>365</v>
      </c>
      <c r="E26" s="33" t="s">
        <v>366</v>
      </c>
      <c r="F26" s="33" t="s">
        <v>310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42" t="s">
        <v>367</v>
      </c>
      <c r="B27" s="27" t="s">
        <v>368</v>
      </c>
      <c r="C27" s="43" t="s">
        <v>369</v>
      </c>
      <c r="D27" s="27" t="s">
        <v>370</v>
      </c>
      <c r="E27" s="27" t="s">
        <v>371</v>
      </c>
      <c r="F27" s="27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42" t="s">
        <v>372</v>
      </c>
      <c r="B28" s="27" t="s">
        <v>373</v>
      </c>
      <c r="C28" s="43" t="s">
        <v>369</v>
      </c>
      <c r="D28" s="27" t="s">
        <v>374</v>
      </c>
      <c r="E28" s="27" t="s">
        <v>375</v>
      </c>
      <c r="F28" s="27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42" t="s">
        <v>376</v>
      </c>
      <c r="B29" s="27" t="s">
        <v>377</v>
      </c>
      <c r="C29" s="43" t="s">
        <v>369</v>
      </c>
      <c r="D29" s="27" t="s">
        <v>378</v>
      </c>
      <c r="E29" s="27" t="s">
        <v>379</v>
      </c>
      <c r="F29" s="27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42" t="s">
        <v>380</v>
      </c>
      <c r="B30" s="27" t="s">
        <v>381</v>
      </c>
      <c r="C30" s="44" t="s">
        <v>382</v>
      </c>
      <c r="D30" s="27" t="s">
        <v>383</v>
      </c>
      <c r="E30" s="27" t="s">
        <v>384</v>
      </c>
      <c r="F30" s="27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42" t="s">
        <v>385</v>
      </c>
      <c r="B31" s="27" t="s">
        <v>386</v>
      </c>
      <c r="C31" s="45" t="s">
        <v>387</v>
      </c>
      <c r="D31" s="27" t="s">
        <v>388</v>
      </c>
      <c r="E31" s="27" t="s">
        <v>384</v>
      </c>
      <c r="F31" s="27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42" t="s">
        <v>389</v>
      </c>
      <c r="B32" s="27" t="s">
        <v>390</v>
      </c>
      <c r="C32" s="45" t="s">
        <v>387</v>
      </c>
      <c r="D32" s="27" t="s">
        <v>391</v>
      </c>
      <c r="E32" s="27" t="s">
        <v>384</v>
      </c>
      <c r="F32" s="27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42" t="s">
        <v>392</v>
      </c>
      <c r="B33" s="27" t="s">
        <v>393</v>
      </c>
      <c r="C33" s="46" t="s">
        <v>394</v>
      </c>
      <c r="D33" s="27" t="s">
        <v>395</v>
      </c>
      <c r="E33" s="27" t="s">
        <v>375</v>
      </c>
      <c r="F33" s="27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42" t="s">
        <v>396</v>
      </c>
      <c r="B34" s="27" t="s">
        <v>397</v>
      </c>
      <c r="C34" s="45" t="s">
        <v>387</v>
      </c>
      <c r="D34" s="27" t="s">
        <v>388</v>
      </c>
      <c r="E34" s="27" t="s">
        <v>384</v>
      </c>
      <c r="F34" s="27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42" t="s">
        <v>398</v>
      </c>
      <c r="B35" s="27" t="s">
        <v>399</v>
      </c>
      <c r="C35" s="44" t="s">
        <v>382</v>
      </c>
      <c r="D35" s="27" t="s">
        <v>400</v>
      </c>
      <c r="E35" s="27" t="s">
        <v>384</v>
      </c>
      <c r="F35" s="27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42" t="s">
        <v>401</v>
      </c>
      <c r="B36" s="27" t="s">
        <v>402</v>
      </c>
      <c r="C36" s="46" t="s">
        <v>394</v>
      </c>
      <c r="D36" s="27" t="s">
        <v>403</v>
      </c>
      <c r="E36" s="27" t="s">
        <v>375</v>
      </c>
      <c r="F36" s="27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41" t="s">
        <v>71</v>
      </c>
      <c r="B38" s="39"/>
      <c r="C38" s="39"/>
      <c r="D38" s="39"/>
      <c r="E38" s="39"/>
      <c r="F38" s="40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33" t="s">
        <v>305</v>
      </c>
      <c r="B39" s="33" t="s">
        <v>306</v>
      </c>
      <c r="C39" s="33" t="s">
        <v>307</v>
      </c>
      <c r="D39" s="33" t="s">
        <v>308</v>
      </c>
      <c r="E39" s="33" t="s">
        <v>309</v>
      </c>
      <c r="F39" s="33" t="s">
        <v>310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42" t="s">
        <v>404</v>
      </c>
      <c r="B40" s="27" t="s">
        <v>405</v>
      </c>
      <c r="C40" s="27" t="s">
        <v>406</v>
      </c>
      <c r="D40" s="21"/>
      <c r="E40" s="21"/>
      <c r="F40" s="27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42" t="s">
        <v>407</v>
      </c>
      <c r="B41" s="27" t="s">
        <v>408</v>
      </c>
      <c r="C41" s="27" t="s">
        <v>409</v>
      </c>
      <c r="D41" s="21"/>
      <c r="E41" s="21"/>
      <c r="F41" s="27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42" t="s">
        <v>410</v>
      </c>
      <c r="B42" s="27" t="s">
        <v>411</v>
      </c>
      <c r="C42" s="27" t="s">
        <v>412</v>
      </c>
      <c r="D42" s="21"/>
      <c r="E42" s="21"/>
      <c r="F42" s="27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42" t="s">
        <v>413</v>
      </c>
      <c r="B43" s="27" t="s">
        <v>414</v>
      </c>
      <c r="C43" s="27" t="s">
        <v>415</v>
      </c>
      <c r="D43" s="21"/>
      <c r="E43" s="21"/>
      <c r="F43" s="27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42" t="s">
        <v>416</v>
      </c>
      <c r="B44" s="27" t="s">
        <v>417</v>
      </c>
      <c r="C44" s="27" t="s">
        <v>361</v>
      </c>
      <c r="D44" s="21"/>
      <c r="E44" s="21"/>
      <c r="F44" s="27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42" t="s">
        <v>418</v>
      </c>
      <c r="B45" s="27" t="s">
        <v>419</v>
      </c>
      <c r="C45" s="27" t="s">
        <v>412</v>
      </c>
      <c r="D45" s="21"/>
      <c r="E45" s="21"/>
      <c r="F45" s="27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42" t="s">
        <v>420</v>
      </c>
      <c r="B46" s="27" t="s">
        <v>421</v>
      </c>
      <c r="C46" s="27" t="s">
        <v>357</v>
      </c>
      <c r="D46" s="21"/>
      <c r="E46" s="21"/>
      <c r="F46" s="27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5">
    <mergeCell ref="A1:F1"/>
    <mergeCell ref="A3:F3"/>
    <mergeCell ref="A14:F14"/>
    <mergeCell ref="A25:F25"/>
    <mergeCell ref="A38:F38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2025-11-02T08:38:20Z</dcterms:created>
  <dc:creator>openpyxl</dc:creator>
</cp:coreProperties>
</file>